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defaultThemeVersion="124226"/>
  <bookViews>
    <workbookView xWindow="7800" yWindow="2070" windowWidth="14535" windowHeight="9180"/>
  </bookViews>
  <sheets>
    <sheet name="Stav alokace výzev IROP" sheetId="1" r:id="rId1"/>
    <sheet name="List1" sheetId="2" r:id="rId2"/>
  </sheets>
  <definedNames>
    <definedName name="_xlnm._FilterDatabase" localSheetId="0" hidden="1">'Stav alokace výzev IROP'!$A$2:$H$3</definedName>
    <definedName name="_Ref363218695" localSheetId="0">'Stav alokace výzev IROP'!#REF!</definedName>
    <definedName name="_xlnm.Print_Titles" localSheetId="0">'Stav alokace výzev IROP'!$1:$2</definedName>
  </definedNames>
  <calcPr calcId="145621"/>
</workbook>
</file>

<file path=xl/calcChain.xml><?xml version="1.0" encoding="utf-8"?>
<calcChain xmlns="http://schemas.openxmlformats.org/spreadsheetml/2006/main">
  <c r="S72" i="1" l="1"/>
  <c r="R72" i="1"/>
  <c r="S63" i="1" l="1"/>
  <c r="R63" i="1"/>
  <c r="T74" i="1" l="1"/>
  <c r="T75" i="1"/>
  <c r="T76" i="1"/>
  <c r="T77" i="1"/>
  <c r="N77" i="1"/>
  <c r="Q77" i="1"/>
  <c r="K77" i="1"/>
  <c r="S45" i="1" l="1"/>
  <c r="R45" i="1"/>
  <c r="S43" i="1"/>
  <c r="R43" i="1"/>
  <c r="S71" i="1"/>
  <c r="R71" i="1"/>
  <c r="S65" i="1"/>
  <c r="R65" i="1"/>
  <c r="S61" i="1"/>
  <c r="R61" i="1"/>
  <c r="S58" i="1"/>
  <c r="R58" i="1"/>
  <c r="S54" i="1"/>
  <c r="R54" i="1"/>
  <c r="S73" i="1" l="1"/>
  <c r="R73" i="1"/>
  <c r="S69" i="1"/>
  <c r="R69" i="1"/>
  <c r="S60" i="1"/>
  <c r="R60" i="1"/>
  <c r="S59" i="1"/>
  <c r="R59" i="1"/>
  <c r="Q76" i="1"/>
  <c r="N76" i="1"/>
  <c r="K76" i="1"/>
  <c r="S68" i="1" l="1"/>
  <c r="R68" i="1"/>
  <c r="S56" i="1"/>
  <c r="R56" i="1"/>
  <c r="T73" i="1" l="1"/>
  <c r="Q74" i="1"/>
  <c r="Q75" i="1"/>
  <c r="N74" i="1"/>
  <c r="N75" i="1"/>
  <c r="K74" i="1"/>
  <c r="K75" i="1"/>
  <c r="S55" i="1" l="1"/>
  <c r="R55" i="1"/>
  <c r="S53" i="1" l="1"/>
  <c r="R53" i="1"/>
  <c r="T62" i="1" l="1"/>
  <c r="T63" i="1"/>
  <c r="T64" i="1"/>
  <c r="T65" i="1"/>
  <c r="T66" i="1"/>
  <c r="T67" i="1"/>
  <c r="T68" i="1"/>
  <c r="T69" i="1"/>
  <c r="T70" i="1"/>
  <c r="T71" i="1"/>
  <c r="T72" i="1"/>
  <c r="T61" i="1"/>
  <c r="N73" i="1"/>
  <c r="Q73" i="1"/>
  <c r="K73" i="1"/>
  <c r="K72" i="1" l="1"/>
  <c r="N72" i="1"/>
  <c r="Q72" i="1"/>
  <c r="S50" i="1" l="1"/>
  <c r="R50" i="1"/>
  <c r="S49" i="1"/>
  <c r="R49" i="1"/>
  <c r="S57" i="1" l="1"/>
  <c r="R57" i="1"/>
  <c r="S47" i="1" l="1"/>
  <c r="R47" i="1"/>
  <c r="S46" i="1"/>
  <c r="R46" i="1"/>
  <c r="S42" i="1"/>
  <c r="R42" i="1"/>
  <c r="K71" i="1" l="1"/>
  <c r="N71" i="1"/>
  <c r="Q71" i="1"/>
  <c r="S41" i="1" l="1"/>
  <c r="R41" i="1"/>
  <c r="S28" i="1"/>
  <c r="S30" i="1"/>
  <c r="K70" i="1" l="1"/>
  <c r="K69" i="1"/>
  <c r="N70" i="1" l="1"/>
  <c r="Q70" i="1"/>
  <c r="N69" i="1"/>
  <c r="Q69" i="1"/>
  <c r="Q66" i="1" l="1"/>
  <c r="Q67" i="1"/>
  <c r="Q68" i="1"/>
  <c r="N66" i="1"/>
  <c r="N67" i="1"/>
  <c r="N68" i="1"/>
  <c r="K68" i="1"/>
  <c r="K67" i="1"/>
  <c r="K66" i="1"/>
  <c r="Q63" i="1" l="1"/>
  <c r="Q64" i="1"/>
  <c r="Q65" i="1"/>
  <c r="N63" i="1"/>
  <c r="N64" i="1"/>
  <c r="N65" i="1"/>
  <c r="K65" i="1"/>
  <c r="K64" i="1"/>
  <c r="K63" i="1"/>
  <c r="R5" i="1" l="1"/>
  <c r="S5" i="1"/>
  <c r="R6" i="1"/>
  <c r="S6" i="1"/>
  <c r="R7" i="1"/>
  <c r="S7" i="1"/>
  <c r="R8" i="1"/>
  <c r="S8" i="1"/>
  <c r="R9" i="1"/>
  <c r="S9" i="1"/>
  <c r="R10" i="1"/>
  <c r="S10" i="1"/>
  <c r="R11" i="1"/>
  <c r="S11" i="1"/>
  <c r="R12" i="1"/>
  <c r="S12" i="1"/>
  <c r="R13" i="1"/>
  <c r="S13" i="1"/>
  <c r="R14" i="1"/>
  <c r="S1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R29" i="1"/>
  <c r="S29" i="1"/>
  <c r="R30" i="1"/>
  <c r="R31" i="1"/>
  <c r="S31" i="1"/>
  <c r="R32" i="1"/>
  <c r="S32" i="1"/>
  <c r="R33" i="1"/>
  <c r="S33" i="1"/>
  <c r="R34" i="1"/>
  <c r="S34" i="1"/>
  <c r="R35" i="1"/>
  <c r="S35" i="1"/>
  <c r="R36" i="1"/>
  <c r="S36" i="1"/>
  <c r="R37" i="1"/>
  <c r="S37" i="1"/>
  <c r="R38" i="1"/>
  <c r="S38" i="1"/>
  <c r="R39" i="1"/>
  <c r="S39" i="1"/>
  <c r="R40" i="1"/>
  <c r="S40" i="1"/>
  <c r="S4" i="1"/>
  <c r="R4" i="1"/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4" i="1"/>
  <c r="Q62" i="1" l="1"/>
  <c r="Q61" i="1"/>
  <c r="K62" i="1"/>
  <c r="K61" i="1"/>
  <c r="T60" i="1" l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Q59" i="1" l="1"/>
  <c r="Q60" i="1"/>
  <c r="K59" i="1"/>
  <c r="K60" i="1"/>
  <c r="K58" i="1" l="1"/>
  <c r="Q58" i="1"/>
  <c r="Q57" i="1" l="1"/>
  <c r="K57" i="1"/>
  <c r="Q55" i="1" l="1"/>
  <c r="Q56" i="1"/>
  <c r="K55" i="1"/>
  <c r="K56" i="1"/>
  <c r="Q54" i="1" l="1"/>
  <c r="Q53" i="1"/>
  <c r="K53" i="1"/>
  <c r="K54" i="1"/>
  <c r="Q49" i="1" l="1"/>
  <c r="Q50" i="1"/>
  <c r="Q51" i="1"/>
  <c r="Q52" i="1"/>
  <c r="K49" i="1"/>
  <c r="K50" i="1"/>
  <c r="K51" i="1"/>
  <c r="K52" i="1"/>
  <c r="K46" i="1" l="1"/>
  <c r="K47" i="1"/>
  <c r="K48" i="1"/>
  <c r="Q45" i="1"/>
  <c r="Q46" i="1"/>
  <c r="Q47" i="1"/>
  <c r="Q48" i="1"/>
  <c r="K45" i="1"/>
  <c r="Q43" i="1" l="1"/>
  <c r="Q44" i="1"/>
  <c r="K43" i="1"/>
  <c r="K44" i="1"/>
  <c r="K42" i="1" l="1"/>
  <c r="Q42" i="1"/>
  <c r="Q41" i="1"/>
  <c r="K41" i="1"/>
  <c r="Q40" i="1" l="1"/>
  <c r="K40" i="1"/>
  <c r="Q39" i="1" l="1"/>
  <c r="K39" i="1"/>
  <c r="K37" i="1" l="1"/>
  <c r="K38" i="1"/>
  <c r="Q37" i="1"/>
  <c r="Q38" i="1"/>
  <c r="Q35" i="1" l="1"/>
  <c r="Q36" i="1"/>
  <c r="K35" i="1"/>
  <c r="K36" i="1"/>
  <c r="Q32" i="1" l="1"/>
  <c r="Q33" i="1"/>
  <c r="Q34" i="1"/>
  <c r="K32" i="1"/>
  <c r="K33" i="1"/>
  <c r="K34" i="1"/>
  <c r="Q31" i="1" l="1"/>
  <c r="K31" i="1"/>
  <c r="Q30" i="1" l="1"/>
  <c r="K30" i="1"/>
  <c r="Q29" i="1"/>
  <c r="K29" i="1"/>
  <c r="Q28" i="1"/>
  <c r="K28" i="1"/>
  <c r="Q27" i="1"/>
  <c r="K27" i="1"/>
  <c r="Q26" i="1"/>
  <c r="K26" i="1"/>
  <c r="Q25" i="1"/>
  <c r="K25" i="1"/>
  <c r="Q24" i="1"/>
  <c r="K24" i="1"/>
  <c r="Q23" i="1"/>
  <c r="K23" i="1"/>
  <c r="Q22" i="1"/>
  <c r="K22" i="1"/>
  <c r="Q21" i="1"/>
  <c r="K21" i="1"/>
  <c r="Q20" i="1"/>
  <c r="K20" i="1"/>
  <c r="Q19" i="1"/>
  <c r="K19" i="1"/>
  <c r="Q18" i="1"/>
  <c r="K18" i="1"/>
  <c r="Q17" i="1"/>
  <c r="K17" i="1"/>
  <c r="Q16" i="1"/>
  <c r="K16" i="1"/>
  <c r="Q15" i="1"/>
  <c r="K15" i="1"/>
  <c r="Q14" i="1"/>
  <c r="K14" i="1"/>
  <c r="Q13" i="1"/>
  <c r="K13" i="1"/>
  <c r="Q12" i="1"/>
  <c r="K12" i="1"/>
  <c r="Q11" i="1"/>
  <c r="K11" i="1"/>
  <c r="Q10" i="1"/>
  <c r="K10" i="1"/>
  <c r="Q9" i="1"/>
  <c r="K9" i="1"/>
  <c r="Q8" i="1"/>
  <c r="K8" i="1"/>
  <c r="Q7" i="1"/>
  <c r="K7" i="1"/>
  <c r="Q6" i="1"/>
  <c r="K6" i="1"/>
  <c r="Q5" i="1"/>
  <c r="K5" i="1"/>
  <c r="Q4" i="1"/>
  <c r="K4" i="1"/>
</calcChain>
</file>

<file path=xl/sharedStrings.xml><?xml version="1.0" encoding="utf-8"?>
<sst xmlns="http://schemas.openxmlformats.org/spreadsheetml/2006/main" count="330" uniqueCount="115">
  <si>
    <t>Číslo výzvy</t>
  </si>
  <si>
    <t>Název výzvy</t>
  </si>
  <si>
    <t>průběžná</t>
  </si>
  <si>
    <t>Technika pro IZS</t>
  </si>
  <si>
    <t>Sociální podnikání</t>
  </si>
  <si>
    <t>Infrastruktura pro předškolní vzdělávání</t>
  </si>
  <si>
    <t>kolová</t>
  </si>
  <si>
    <t>Územní plány</t>
  </si>
  <si>
    <t>Územní studie</t>
  </si>
  <si>
    <t>Regulační plány</t>
  </si>
  <si>
    <t>Technická pomoc</t>
  </si>
  <si>
    <t>Infrastruktura pro předškolní vzdělávání pro SVL</t>
  </si>
  <si>
    <t>Sociální podnikání pro SVL</t>
  </si>
  <si>
    <t>Aktivity vedoucí k úplnému elektronickému podání</t>
  </si>
  <si>
    <t>Deinstitucionalizace sociálních služeb (včetně SVL)</t>
  </si>
  <si>
    <t xml:space="preserve">Vysoce specializovaná péče v oblastech onkogynekologie a perinatologie </t>
  </si>
  <si>
    <t>Vybrané úseky silnic II. a  III. třídy</t>
  </si>
  <si>
    <t>Energetické úspory v bytových domech</t>
  </si>
  <si>
    <t>Kyberbezpečnost</t>
  </si>
  <si>
    <t>Revitalizace vybraných památek</t>
  </si>
  <si>
    <t>Podpora bezpečnosti dopravy a cyklodopravy</t>
  </si>
  <si>
    <t>Telematika pro veřejnou dopravu</t>
  </si>
  <si>
    <t>Nízkoemisní a bezemisní vozidla</t>
  </si>
  <si>
    <t>Muzea</t>
  </si>
  <si>
    <t xml:space="preserve">Specifické informační a komunikační systémy a infrastruktura </t>
  </si>
  <si>
    <t>31.7.2016</t>
  </si>
  <si>
    <t xml:space="preserve">Ukončení příjmu žádostí o podporu </t>
  </si>
  <si>
    <t>SC</t>
  </si>
  <si>
    <t>eLegislativa a eSbírka, Národní digitální archiv</t>
  </si>
  <si>
    <t>Zlepšení řídicích a administrativních schopností MAS</t>
  </si>
  <si>
    <t>Zahájení příjmu žádostí o podporu</t>
  </si>
  <si>
    <t>Výstavba a modernizace přestupních terminálů</t>
  </si>
  <si>
    <t>Knihovny</t>
  </si>
  <si>
    <t>Předložené projekty</t>
  </si>
  <si>
    <t xml:space="preserve">eGovernment I. </t>
  </si>
  <si>
    <t>Vzdělávací a výcviková střediska IZS.</t>
  </si>
  <si>
    <t xml:space="preserve">Druh výzvy </t>
  </si>
  <si>
    <t>Specifické informační a komunikační systémy a infrastruktura II.</t>
  </si>
  <si>
    <t>Rozvoj sociálních služeb</t>
  </si>
  <si>
    <t>Rozvoj sociálních služeb v SVL</t>
  </si>
  <si>
    <t>Zvýšení kvality návazné péče</t>
  </si>
  <si>
    <t>Infrastruktura středních škol a vyšších odborných škol</t>
  </si>
  <si>
    <t>Infrastruktura středních a vyšších odborných škol (SVL)</t>
  </si>
  <si>
    <t>Sociální bydlení</t>
  </si>
  <si>
    <t>Sociální bydlení pro SVL</t>
  </si>
  <si>
    <t>Stanice IZS</t>
  </si>
  <si>
    <t>Energetické úspory v bytových domech II</t>
  </si>
  <si>
    <t xml:space="preserve">Rozvoj infrastruktury komunitních center </t>
  </si>
  <si>
    <t>Rozvoj infrastruktury komunitních center v SVL</t>
  </si>
  <si>
    <t>Vybrané silnice II. a III. třídy - integrované projekty IPRÚ</t>
  </si>
  <si>
    <t>Zefektivnění prezentace, posílení ochrany a rozvoje kulturního dědictví-int. proj. IPRÚ</t>
  </si>
  <si>
    <t>Vybrané úseky silnic II. a III. třídy - integrované projekty ITI</t>
  </si>
  <si>
    <t>Sociální podnikání II.</t>
  </si>
  <si>
    <t>Sociální podnikání pro sociálně vyloučené lokality II.</t>
  </si>
  <si>
    <t>Podpora pořizování a uplatňování dokumentů územního rozvoje - int. proj. CLLD</t>
  </si>
  <si>
    <t>Deinstitucionalizace sociálních služeb za účelem sociálního začleňování II.</t>
  </si>
  <si>
    <t xml:space="preserve">Zefektivnění prezentace, posílení ochrany a rozvoje kulturního dědictví - int. proj. ITI </t>
  </si>
  <si>
    <t>Infrastruktura základních škol SVL</t>
  </si>
  <si>
    <t>Infrastruktura základních škol</t>
  </si>
  <si>
    <t>Udržitelná doprava - integrované projekty ITI</t>
  </si>
  <si>
    <t>Udržitelná doprava - integrované projekty IPRÚ</t>
  </si>
  <si>
    <t>Revitalizace vybraných památek II.</t>
  </si>
  <si>
    <t>Udržitelná doprava - integrované projekty CLLD</t>
  </si>
  <si>
    <t>Deinstitucionalizace psychiatrické péče</t>
  </si>
  <si>
    <t>Kulturní dědictví - integrované projekty CLLD</t>
  </si>
  <si>
    <t>Infrastruktura pro zájmové, neformální a celoživotní vzdělávání</t>
  </si>
  <si>
    <t>Infrastruktura pro zájmové, neformální a celoživotní vzdělávání (SVL)</t>
  </si>
  <si>
    <t>Aktuální stav hodnocení výzvy</t>
  </si>
  <si>
    <t>Infrastruktura pro předškolní vzdělávání - integrované projekty ITI</t>
  </si>
  <si>
    <t>Infrastruktura pro předškolní vzdělávání - integrované projekty IPRÚ</t>
  </si>
  <si>
    <t xml:space="preserve">% z alokace v hodnocení </t>
  </si>
  <si>
    <t>% z alokace pozitivně ukončeno</t>
  </si>
  <si>
    <t>Vyřazené a stažené žádosti 
(Počet a Příspěvek EU)</t>
  </si>
  <si>
    <t>Počet</t>
  </si>
  <si>
    <t>V procesu hodnocení</t>
  </si>
  <si>
    <t>Pozitivně ukončené hodnocení</t>
  </si>
  <si>
    <t>Finanční objem (příspěvek EU)</t>
  </si>
  <si>
    <t>% z alokace předloženo</t>
  </si>
  <si>
    <t>% z předložených</t>
  </si>
  <si>
    <t>Alokace výzvy (Příspěvek EU)</t>
  </si>
  <si>
    <t>Sociální infrastruktura - integrované projekty ITI</t>
  </si>
  <si>
    <t>Sociální infrastruktura - integrované projekty IPRÚ</t>
  </si>
  <si>
    <t>Sociální infrastruktura - integrované projekty CLLD</t>
  </si>
  <si>
    <t>Sociální podnikání - integrované projekty IPRÚ</t>
  </si>
  <si>
    <t>Sociální podnikání - integrované projekty CLLD</t>
  </si>
  <si>
    <t>Sociální podnikání - integrované projekty ITI</t>
  </si>
  <si>
    <t>Infrastruktura pro vzdělávání - integrované projekty ITI</t>
  </si>
  <si>
    <t>Infrastruktura pro vzdělávání - integrované projekty IPRÚ</t>
  </si>
  <si>
    <t>1.1</t>
  </si>
  <si>
    <t>3.3</t>
  </si>
  <si>
    <t>3.2</t>
  </si>
  <si>
    <t>2.3</t>
  </si>
  <si>
    <t>4.2</t>
  </si>
  <si>
    <t>2.1</t>
  </si>
  <si>
    <t>5.1</t>
  </si>
  <si>
    <t>2.2</t>
  </si>
  <si>
    <t>3.1</t>
  </si>
  <si>
    <t>2.4</t>
  </si>
  <si>
    <t>2.5</t>
  </si>
  <si>
    <t>1.2</t>
  </si>
  <si>
    <t>1.3</t>
  </si>
  <si>
    <t>4.1</t>
  </si>
  <si>
    <t>Zvyšování kvality a dostupnosti Infrastruktury pro vzdělávání a celoživotní učení - integrované projekty CLLD</t>
  </si>
  <si>
    <t>není předložený žádný projekt</t>
  </si>
  <si>
    <t>hodnocení probíhá</t>
  </si>
  <si>
    <t>hodnocení výzvy je dokončeno</t>
  </si>
  <si>
    <t>probíhá příjem projektů, hodnocení nezahájeno</t>
  </si>
  <si>
    <t>není předložen žádný projekt</t>
  </si>
  <si>
    <t xml:space="preserve">Integrovaný záchranný systém - integrované projekty CLLD </t>
  </si>
  <si>
    <t>Vybrané úseky silnic II. a  III. třídy - II</t>
  </si>
  <si>
    <t xml:space="preserve">Deinstitucionalizace psychiatrické péče - integrované projekty CLLD </t>
  </si>
  <si>
    <t>Cyklodoprava II.</t>
  </si>
  <si>
    <t xml:space="preserve">73. Výstavba a modernizace přestupních terminálů II </t>
  </si>
  <si>
    <t>Rozvoj infrastruktury polyfunkčních komunitních center</t>
  </si>
  <si>
    <t>Stav alokace výzev IROP k 18.5.2017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</si>
</sst>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#,##0\ &quot;Kč&quot;;[Red]\-#,##0\ &quot;Kč&quot;"/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  <numFmt numFmtId="165" formatCode="#,##0\ &quot;Kč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0" fontId="12" fillId="0" borderId="0"/>
    <xf numFmtId="44" fontId="12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2" fillId="0" borderId="0"/>
    <xf numFmtId="44" fontId="12" fillId="0" borderId="0" applyFont="0" applyFill="0" applyBorder="0" applyAlignment="0" applyProtection="0"/>
    <xf numFmtId="0" fontId="13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165" fontId="2" fillId="3" borderId="1" xfId="0" applyNumberFormat="1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10" fontId="4" fillId="0" borderId="8" xfId="0" applyNumberFormat="1" applyFont="1" applyFill="1" applyBorder="1" applyAlignment="1">
      <alignment horizontal="center" vertical="center" wrapText="1"/>
    </xf>
    <xf numFmtId="10" fontId="4" fillId="3" borderId="8" xfId="0" applyNumberFormat="1" applyFont="1" applyFill="1" applyBorder="1" applyAlignment="1">
      <alignment horizontal="center" vertical="center" wrapText="1"/>
    </xf>
    <xf numFmtId="10" fontId="4" fillId="0" borderId="2" xfId="2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Alignment="1">
      <alignment horizontal="center" vertical="center"/>
    </xf>
    <xf numFmtId="1" fontId="0" fillId="0" borderId="0" xfId="0" applyNumberFormat="1" applyFont="1" applyFill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10" fontId="11" fillId="0" borderId="0" xfId="0" applyNumberFormat="1" applyFont="1" applyFill="1" applyAlignment="1">
      <alignment horizontal="center" vertical="center"/>
    </xf>
    <xf numFmtId="10" fontId="10" fillId="0" borderId="0" xfId="0" applyNumberFormat="1" applyFont="1" applyFill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0" fontId="4" fillId="3" borderId="2" xfId="2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165" fontId="6" fillId="3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44" fontId="2" fillId="3" borderId="1" xfId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44" fontId="2" fillId="0" borderId="1" xfId="1" applyFont="1" applyFill="1" applyBorder="1" applyAlignment="1">
      <alignment horizontal="right" vertical="center"/>
    </xf>
    <xf numFmtId="44" fontId="5" fillId="0" borderId="0" xfId="1" applyFont="1" applyFill="1" applyAlignment="1">
      <alignment horizontal="right" vertical="center"/>
    </xf>
    <xf numFmtId="44" fontId="0" fillId="0" borderId="0" xfId="1" applyFont="1" applyFill="1" applyAlignment="1">
      <alignment horizontal="right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right" vertical="center" wrapText="1"/>
    </xf>
    <xf numFmtId="10" fontId="4" fillId="0" borderId="4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44" fontId="2" fillId="0" borderId="2" xfId="1" applyFont="1" applyFill="1" applyBorder="1" applyAlignment="1">
      <alignment horizontal="right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right" vertical="center" wrapText="1"/>
    </xf>
    <xf numFmtId="44" fontId="2" fillId="3" borderId="1" xfId="1" applyFont="1" applyFill="1" applyBorder="1" applyAlignment="1">
      <alignment horizontal="right" vertical="center" wrapText="1"/>
    </xf>
    <xf numFmtId="44" fontId="6" fillId="0" borderId="1" xfId="1" applyFont="1" applyFill="1" applyBorder="1" applyAlignment="1">
      <alignment horizontal="right" vertical="center" wrapText="1"/>
    </xf>
    <xf numFmtId="44" fontId="6" fillId="3" borderId="1" xfId="1" applyFont="1" applyFill="1" applyBorder="1" applyAlignment="1">
      <alignment horizontal="right" vertical="center" wrapText="1"/>
    </xf>
    <xf numFmtId="8" fontId="2" fillId="0" borderId="1" xfId="1" applyNumberFormat="1" applyFont="1" applyFill="1" applyBorder="1" applyAlignment="1">
      <alignment horizontal="right" vertical="center"/>
    </xf>
    <xf numFmtId="6" fontId="2" fillId="0" borderId="1" xfId="1" applyNumberFormat="1" applyFont="1" applyFill="1" applyBorder="1" applyAlignment="1">
      <alignment horizontal="right" vertical="center" wrapText="1"/>
    </xf>
    <xf numFmtId="44" fontId="6" fillId="3" borderId="1" xfId="1" applyNumberFormat="1" applyFont="1" applyFill="1" applyBorder="1" applyAlignment="1">
      <alignment horizontal="right" vertical="center" wrapText="1"/>
    </xf>
    <xf numFmtId="44" fontId="6" fillId="0" borderId="1" xfId="1" applyFont="1" applyFill="1" applyBorder="1" applyAlignment="1">
      <alignment horizontal="center" vertical="center" wrapText="1"/>
    </xf>
    <xf numFmtId="44" fontId="6" fillId="3" borderId="1" xfId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10" fontId="4" fillId="4" borderId="10" xfId="0" applyNumberFormat="1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10" fontId="4" fillId="8" borderId="11" xfId="2" applyNumberFormat="1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4" fontId="5" fillId="0" borderId="0" xfId="0" applyNumberFormat="1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4" fontId="7" fillId="0" borderId="0" xfId="0" applyNumberFormat="1" applyFont="1" applyFill="1" applyAlignment="1">
      <alignment horizontal="left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</cellXfs>
  <cellStyles count="12">
    <cellStyle name="Měna" xfId="1" builtinId="4"/>
    <cellStyle name="Měna 2" xfId="10"/>
    <cellStyle name="Měna 3" xfId="5"/>
    <cellStyle name="Normální" xfId="0" builtinId="0"/>
    <cellStyle name="Normální 2" xfId="6"/>
    <cellStyle name="Normální 2 2" xfId="11"/>
    <cellStyle name="Normální 2 3" xfId="8"/>
    <cellStyle name="Normální 3" xfId="9"/>
    <cellStyle name="Normální 4" xfId="7"/>
    <cellStyle name="Normální 5" xfId="4"/>
    <cellStyle name="Normální 6" xfId="3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8"/>
  <sheetViews>
    <sheetView tabSelected="1"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T1"/>
    </sheetView>
  </sheetViews>
  <sheetFormatPr defaultRowHeight="15" x14ac:dyDescent="0.25"/>
  <cols>
    <col min="1" max="1" width="6" style="34" bestFit="1" customWidth="1"/>
    <col min="2" max="2" width="29" style="1" customWidth="1"/>
    <col min="3" max="3" width="6.7109375" style="3" bestFit="1" customWidth="1"/>
    <col min="4" max="4" width="9.140625" style="1" customWidth="1"/>
    <col min="5" max="5" width="26.7109375" style="34" customWidth="1"/>
    <col min="6" max="6" width="18.7109375" style="1" bestFit="1" customWidth="1"/>
    <col min="7" max="7" width="10.85546875" style="34" bestFit="1" customWidth="1"/>
    <col min="8" max="8" width="12.7109375" style="34" customWidth="1"/>
    <col min="9" max="9" width="11.7109375" style="28" customWidth="1"/>
    <col min="10" max="10" width="22.5703125" style="57" bestFit="1" customWidth="1"/>
    <col min="11" max="12" width="11.7109375" style="36" customWidth="1"/>
    <col min="13" max="13" width="20.28515625" style="36" bestFit="1" customWidth="1"/>
    <col min="14" max="14" width="11.7109375" style="36" customWidth="1"/>
    <col min="15" max="15" width="11.7109375" style="43" customWidth="1"/>
    <col min="16" max="16" width="20.5703125" style="60" bestFit="1" customWidth="1"/>
    <col min="17" max="17" width="11.7109375" style="47" customWidth="1"/>
    <col min="18" max="18" width="11.7109375" style="28" customWidth="1"/>
    <col min="19" max="19" width="20.5703125" style="60" bestFit="1" customWidth="1"/>
    <col min="20" max="20" width="13.140625" style="60" customWidth="1"/>
    <col min="21" max="21" width="13.42578125" style="12" bestFit="1" customWidth="1"/>
    <col min="22" max="22" width="18.42578125" style="12" bestFit="1" customWidth="1"/>
    <col min="23" max="16384" width="9.140625" style="12"/>
  </cols>
  <sheetData>
    <row r="1" spans="1:20" s="8" customFormat="1" ht="24" customHeight="1" thickBot="1" x14ac:dyDescent="0.3">
      <c r="A1" s="97" t="s">
        <v>114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9"/>
    </row>
    <row r="2" spans="1:20" s="9" customFormat="1" ht="12.75" x14ac:dyDescent="0.25">
      <c r="A2" s="101" t="s">
        <v>0</v>
      </c>
      <c r="B2" s="93" t="s">
        <v>1</v>
      </c>
      <c r="C2" s="93" t="s">
        <v>27</v>
      </c>
      <c r="D2" s="93" t="s">
        <v>36</v>
      </c>
      <c r="E2" s="104" t="s">
        <v>67</v>
      </c>
      <c r="F2" s="93" t="s">
        <v>79</v>
      </c>
      <c r="G2" s="93" t="s">
        <v>30</v>
      </c>
      <c r="H2" s="93" t="s">
        <v>26</v>
      </c>
      <c r="I2" s="106" t="s">
        <v>33</v>
      </c>
      <c r="J2" s="106"/>
      <c r="K2" s="106"/>
      <c r="L2" s="107" t="s">
        <v>74</v>
      </c>
      <c r="M2" s="107"/>
      <c r="N2" s="107"/>
      <c r="O2" s="93" t="s">
        <v>75</v>
      </c>
      <c r="P2" s="93"/>
      <c r="Q2" s="93"/>
      <c r="R2" s="94" t="s">
        <v>72</v>
      </c>
      <c r="S2" s="94"/>
      <c r="T2" s="95"/>
    </row>
    <row r="3" spans="1:20" s="9" customFormat="1" ht="39" thickBot="1" x14ac:dyDescent="0.3">
      <c r="A3" s="102"/>
      <c r="B3" s="103"/>
      <c r="C3" s="103"/>
      <c r="D3" s="103"/>
      <c r="E3" s="105"/>
      <c r="F3" s="103"/>
      <c r="G3" s="103"/>
      <c r="H3" s="103"/>
      <c r="I3" s="80" t="s">
        <v>73</v>
      </c>
      <c r="J3" s="80" t="s">
        <v>76</v>
      </c>
      <c r="K3" s="80" t="s">
        <v>77</v>
      </c>
      <c r="L3" s="84" t="s">
        <v>73</v>
      </c>
      <c r="M3" s="84" t="s">
        <v>76</v>
      </c>
      <c r="N3" s="84" t="s">
        <v>70</v>
      </c>
      <c r="O3" s="79" t="s">
        <v>73</v>
      </c>
      <c r="P3" s="79" t="s">
        <v>76</v>
      </c>
      <c r="Q3" s="81" t="s">
        <v>71</v>
      </c>
      <c r="R3" s="82" t="s">
        <v>73</v>
      </c>
      <c r="S3" s="82" t="s">
        <v>76</v>
      </c>
      <c r="T3" s="83" t="s">
        <v>78</v>
      </c>
    </row>
    <row r="4" spans="1:20" s="8" customFormat="1" ht="25.5" x14ac:dyDescent="0.25">
      <c r="A4" s="16">
        <v>1</v>
      </c>
      <c r="B4" s="13" t="s">
        <v>16</v>
      </c>
      <c r="C4" s="88" t="s">
        <v>88</v>
      </c>
      <c r="D4" s="14" t="s">
        <v>2</v>
      </c>
      <c r="E4" s="85" t="s">
        <v>104</v>
      </c>
      <c r="F4" s="20">
        <v>10395692450</v>
      </c>
      <c r="G4" s="30">
        <v>42268</v>
      </c>
      <c r="H4" s="30">
        <v>42825</v>
      </c>
      <c r="I4" s="61">
        <v>154</v>
      </c>
      <c r="J4" s="62">
        <v>9228201885.0999985</v>
      </c>
      <c r="K4" s="63">
        <f t="shared" ref="K4:K35" si="0">J4/F4</f>
        <v>0.88769477641674543</v>
      </c>
      <c r="L4" s="61">
        <v>31</v>
      </c>
      <c r="M4" s="62">
        <v>2490839541.4299998</v>
      </c>
      <c r="N4" s="63">
        <f t="shared" ref="N4:N35" si="1">M4/F4</f>
        <v>0.23960304264580276</v>
      </c>
      <c r="O4" s="64">
        <v>92</v>
      </c>
      <c r="P4" s="65">
        <v>4548747879.789999</v>
      </c>
      <c r="Q4" s="44">
        <f t="shared" ref="Q4:Q35" si="2">P4/F4</f>
        <v>0.43756083605474488</v>
      </c>
      <c r="R4" s="78">
        <f>I4-L4-O4</f>
        <v>31</v>
      </c>
      <c r="S4" s="65">
        <f>J4-M4-P4</f>
        <v>2188614463.8799992</v>
      </c>
      <c r="T4" s="39">
        <f t="shared" ref="T4:T35" si="3">IF(J4=0,"",S4/J4)</f>
        <v>0.23716586298504921</v>
      </c>
    </row>
    <row r="5" spans="1:20" s="10" customFormat="1" ht="12.75" x14ac:dyDescent="0.25">
      <c r="A5" s="17">
        <v>2</v>
      </c>
      <c r="B5" s="6" t="s">
        <v>7</v>
      </c>
      <c r="C5" s="87" t="s">
        <v>89</v>
      </c>
      <c r="D5" s="6" t="s">
        <v>2</v>
      </c>
      <c r="E5" s="85" t="s">
        <v>104</v>
      </c>
      <c r="F5" s="21">
        <v>535500000</v>
      </c>
      <c r="G5" s="15">
        <v>42261</v>
      </c>
      <c r="H5" s="30">
        <v>42825</v>
      </c>
      <c r="I5" s="24">
        <v>35</v>
      </c>
      <c r="J5" s="55">
        <v>35938918.93</v>
      </c>
      <c r="K5" s="37">
        <f t="shared" si="0"/>
        <v>6.711282713352007E-2</v>
      </c>
      <c r="L5" s="24">
        <v>8</v>
      </c>
      <c r="M5" s="55">
        <v>10519260</v>
      </c>
      <c r="N5" s="63">
        <f t="shared" si="1"/>
        <v>1.9643809523809525E-2</v>
      </c>
      <c r="O5" s="40">
        <v>26</v>
      </c>
      <c r="P5" s="58">
        <v>24997973.93</v>
      </c>
      <c r="Q5" s="44">
        <f t="shared" si="2"/>
        <v>4.6681557292250229E-2</v>
      </c>
      <c r="R5" s="78">
        <f t="shared" ref="R5:R43" si="4">I5-L5-O5</f>
        <v>1</v>
      </c>
      <c r="S5" s="65">
        <f t="shared" ref="S5:S43" si="5">J5-M5-P5</f>
        <v>421685</v>
      </c>
      <c r="T5" s="39">
        <f t="shared" si="3"/>
        <v>1.1733380206047283E-2</v>
      </c>
    </row>
    <row r="6" spans="1:20" s="4" customFormat="1" ht="12.75" x14ac:dyDescent="0.25">
      <c r="A6" s="17">
        <v>3</v>
      </c>
      <c r="B6" s="6" t="s">
        <v>9</v>
      </c>
      <c r="C6" s="87" t="s">
        <v>89</v>
      </c>
      <c r="D6" s="6" t="s">
        <v>2</v>
      </c>
      <c r="E6" s="85" t="s">
        <v>104</v>
      </c>
      <c r="F6" s="21">
        <v>199920000</v>
      </c>
      <c r="G6" s="15">
        <v>42278</v>
      </c>
      <c r="H6" s="30">
        <v>42825</v>
      </c>
      <c r="I6" s="24">
        <v>11</v>
      </c>
      <c r="J6" s="69">
        <v>8813115.1799999997</v>
      </c>
      <c r="K6" s="37">
        <f t="shared" si="0"/>
        <v>4.408320918367347E-2</v>
      </c>
      <c r="L6" s="24">
        <v>1</v>
      </c>
      <c r="M6" s="69">
        <v>431970</v>
      </c>
      <c r="N6" s="63">
        <f t="shared" si="1"/>
        <v>2.1607142857142858E-3</v>
      </c>
      <c r="O6" s="40">
        <v>10</v>
      </c>
      <c r="P6" s="58">
        <v>8381145.1799999997</v>
      </c>
      <c r="Q6" s="44">
        <f t="shared" si="2"/>
        <v>4.1922494897959184E-2</v>
      </c>
      <c r="R6" s="78">
        <f t="shared" si="4"/>
        <v>0</v>
      </c>
      <c r="S6" s="65">
        <f t="shared" si="5"/>
        <v>0</v>
      </c>
      <c r="T6" s="39">
        <f t="shared" si="3"/>
        <v>0</v>
      </c>
    </row>
    <row r="7" spans="1:20" s="4" customFormat="1" ht="25.5" x14ac:dyDescent="0.25">
      <c r="A7" s="17">
        <v>4</v>
      </c>
      <c r="B7" s="6" t="s">
        <v>13</v>
      </c>
      <c r="C7" s="87" t="s">
        <v>90</v>
      </c>
      <c r="D7" s="6" t="s">
        <v>2</v>
      </c>
      <c r="E7" s="85" t="s">
        <v>104</v>
      </c>
      <c r="F7" s="21">
        <v>400000000</v>
      </c>
      <c r="G7" s="15">
        <v>42264</v>
      </c>
      <c r="H7" s="30">
        <v>43083</v>
      </c>
      <c r="I7" s="24">
        <v>4</v>
      </c>
      <c r="J7" s="55">
        <v>110576239.10000001</v>
      </c>
      <c r="K7" s="37">
        <f t="shared" si="0"/>
        <v>0.27644059775000002</v>
      </c>
      <c r="L7" s="24">
        <v>0</v>
      </c>
      <c r="M7" s="55">
        <v>0</v>
      </c>
      <c r="N7" s="63">
        <f t="shared" si="1"/>
        <v>0</v>
      </c>
      <c r="O7" s="40">
        <v>4</v>
      </c>
      <c r="P7" s="58">
        <v>110576239.10000001</v>
      </c>
      <c r="Q7" s="44">
        <f t="shared" si="2"/>
        <v>0.27644059775000002</v>
      </c>
      <c r="R7" s="78">
        <f t="shared" si="4"/>
        <v>0</v>
      </c>
      <c r="S7" s="65">
        <f t="shared" si="5"/>
        <v>0</v>
      </c>
      <c r="T7" s="39">
        <f t="shared" si="3"/>
        <v>0</v>
      </c>
    </row>
    <row r="8" spans="1:20" s="4" customFormat="1" ht="38.25" x14ac:dyDescent="0.25">
      <c r="A8" s="17">
        <v>5</v>
      </c>
      <c r="B8" s="6" t="s">
        <v>15</v>
      </c>
      <c r="C8" s="87" t="s">
        <v>91</v>
      </c>
      <c r="D8" s="6" t="s">
        <v>2</v>
      </c>
      <c r="E8" s="85" t="s">
        <v>104</v>
      </c>
      <c r="F8" s="21">
        <v>1480000000</v>
      </c>
      <c r="G8" s="15">
        <v>42310</v>
      </c>
      <c r="H8" s="30">
        <v>42901</v>
      </c>
      <c r="I8" s="24">
        <v>25</v>
      </c>
      <c r="J8" s="69">
        <v>1351459887.1800001</v>
      </c>
      <c r="K8" s="37">
        <f t="shared" si="0"/>
        <v>0.913148572418919</v>
      </c>
      <c r="L8" s="24">
        <v>11</v>
      </c>
      <c r="M8" s="69">
        <v>594280454.23000002</v>
      </c>
      <c r="N8" s="63">
        <f t="shared" si="1"/>
        <v>0.40154084745270274</v>
      </c>
      <c r="O8" s="40">
        <v>12</v>
      </c>
      <c r="P8" s="58">
        <v>621179432.95000005</v>
      </c>
      <c r="Q8" s="44">
        <f t="shared" si="2"/>
        <v>0.41971583307432436</v>
      </c>
      <c r="R8" s="78">
        <f t="shared" si="4"/>
        <v>2</v>
      </c>
      <c r="S8" s="65">
        <f t="shared" si="5"/>
        <v>136000000</v>
      </c>
      <c r="T8" s="39">
        <f t="shared" si="3"/>
        <v>0.10063191759526212</v>
      </c>
    </row>
    <row r="9" spans="1:20" s="4" customFormat="1" ht="38.25" x14ac:dyDescent="0.25">
      <c r="A9" s="17">
        <v>6</v>
      </c>
      <c r="B9" s="6" t="s">
        <v>29</v>
      </c>
      <c r="C9" s="87" t="s">
        <v>92</v>
      </c>
      <c r="D9" s="6" t="s">
        <v>2</v>
      </c>
      <c r="E9" s="85" t="s">
        <v>104</v>
      </c>
      <c r="F9" s="21">
        <v>1900000000</v>
      </c>
      <c r="G9" s="15">
        <v>42277</v>
      </c>
      <c r="H9" s="30">
        <v>43281</v>
      </c>
      <c r="I9" s="24">
        <v>198</v>
      </c>
      <c r="J9" s="55">
        <v>1422604259.3399997</v>
      </c>
      <c r="K9" s="37">
        <f t="shared" si="0"/>
        <v>0.74873908386315768</v>
      </c>
      <c r="L9" s="24">
        <v>12</v>
      </c>
      <c r="M9" s="55">
        <v>75498675.810000002</v>
      </c>
      <c r="N9" s="63">
        <f t="shared" si="1"/>
        <v>3.9736145163157897E-2</v>
      </c>
      <c r="O9" s="40">
        <v>142</v>
      </c>
      <c r="P9" s="58">
        <v>989750274.36999977</v>
      </c>
      <c r="Q9" s="44">
        <f t="shared" si="2"/>
        <v>0.52092119703684203</v>
      </c>
      <c r="R9" s="78">
        <f t="shared" si="4"/>
        <v>44</v>
      </c>
      <c r="S9" s="65">
        <f t="shared" si="5"/>
        <v>357355309.15999997</v>
      </c>
      <c r="T9" s="39">
        <f t="shared" si="3"/>
        <v>0.25119797499115509</v>
      </c>
    </row>
    <row r="10" spans="1:20" s="4" customFormat="1" ht="25.5" x14ac:dyDescent="0.25">
      <c r="A10" s="18">
        <v>7</v>
      </c>
      <c r="B10" s="7" t="s">
        <v>14</v>
      </c>
      <c r="C10" s="89" t="s">
        <v>93</v>
      </c>
      <c r="D10" s="7" t="s">
        <v>6</v>
      </c>
      <c r="E10" s="18" t="s">
        <v>105</v>
      </c>
      <c r="F10" s="22">
        <v>1700000000</v>
      </c>
      <c r="G10" s="31">
        <v>42307</v>
      </c>
      <c r="H10" s="32">
        <v>42460</v>
      </c>
      <c r="I10" s="25">
        <v>8</v>
      </c>
      <c r="J10" s="53">
        <v>207607456.61000001</v>
      </c>
      <c r="K10" s="38">
        <f t="shared" si="0"/>
        <v>0.1221220333</v>
      </c>
      <c r="L10" s="25">
        <v>0</v>
      </c>
      <c r="M10" s="53">
        <v>0</v>
      </c>
      <c r="N10" s="48">
        <f t="shared" si="1"/>
        <v>0</v>
      </c>
      <c r="O10" s="41">
        <v>7</v>
      </c>
      <c r="P10" s="54">
        <v>141760559.91</v>
      </c>
      <c r="Q10" s="48">
        <f t="shared" si="2"/>
        <v>8.3388564652941172E-2</v>
      </c>
      <c r="R10" s="41">
        <f t="shared" si="4"/>
        <v>1</v>
      </c>
      <c r="S10" s="54">
        <f t="shared" si="5"/>
        <v>65846896.700000018</v>
      </c>
      <c r="T10" s="49">
        <f t="shared" si="3"/>
        <v>0.31717019116368439</v>
      </c>
    </row>
    <row r="11" spans="1:20" s="4" customFormat="1" ht="12.75" x14ac:dyDescent="0.25">
      <c r="A11" s="17">
        <v>8</v>
      </c>
      <c r="B11" s="6" t="s">
        <v>10</v>
      </c>
      <c r="C11" s="87" t="s">
        <v>94</v>
      </c>
      <c r="D11" s="6" t="s">
        <v>2</v>
      </c>
      <c r="E11" s="85" t="s">
        <v>104</v>
      </c>
      <c r="F11" s="21">
        <v>3819057743</v>
      </c>
      <c r="G11" s="15">
        <v>42277</v>
      </c>
      <c r="H11" s="30">
        <v>45016</v>
      </c>
      <c r="I11" s="24">
        <v>27</v>
      </c>
      <c r="J11" s="55">
        <v>1609491109.1699998</v>
      </c>
      <c r="K11" s="37">
        <f t="shared" si="0"/>
        <v>0.42143670441224851</v>
      </c>
      <c r="L11" s="24">
        <v>0</v>
      </c>
      <c r="M11" s="55">
        <v>0</v>
      </c>
      <c r="N11" s="44">
        <f t="shared" si="1"/>
        <v>0</v>
      </c>
      <c r="O11" s="40">
        <v>20</v>
      </c>
      <c r="P11" s="58">
        <v>1474334678.6999996</v>
      </c>
      <c r="Q11" s="44">
        <f t="shared" si="2"/>
        <v>0.38604671044901756</v>
      </c>
      <c r="R11" s="40">
        <f t="shared" si="4"/>
        <v>7</v>
      </c>
      <c r="S11" s="58">
        <f t="shared" si="5"/>
        <v>135156430.47000027</v>
      </c>
      <c r="T11" s="39">
        <f t="shared" si="3"/>
        <v>8.397463626854032E-2</v>
      </c>
    </row>
    <row r="12" spans="1:20" s="4" customFormat="1" ht="12.75" x14ac:dyDescent="0.25">
      <c r="A12" s="17">
        <v>9</v>
      </c>
      <c r="B12" s="6" t="s">
        <v>8</v>
      </c>
      <c r="C12" s="87" t="s">
        <v>89</v>
      </c>
      <c r="D12" s="6" t="s">
        <v>2</v>
      </c>
      <c r="E12" s="85" t="s">
        <v>104</v>
      </c>
      <c r="F12" s="21">
        <v>150000000</v>
      </c>
      <c r="G12" s="15">
        <v>42306</v>
      </c>
      <c r="H12" s="30">
        <v>43018</v>
      </c>
      <c r="I12" s="24">
        <v>119</v>
      </c>
      <c r="J12" s="55">
        <v>130935383.8</v>
      </c>
      <c r="K12" s="37">
        <f t="shared" si="0"/>
        <v>0.87290255866666666</v>
      </c>
      <c r="L12" s="24">
        <v>82</v>
      </c>
      <c r="M12" s="55">
        <v>93679582.899999991</v>
      </c>
      <c r="N12" s="44">
        <f t="shared" si="1"/>
        <v>0.62453055266666657</v>
      </c>
      <c r="O12" s="40">
        <v>31</v>
      </c>
      <c r="P12" s="58">
        <v>33715193.899999999</v>
      </c>
      <c r="Q12" s="44">
        <f t="shared" si="2"/>
        <v>0.22476795933333332</v>
      </c>
      <c r="R12" s="40">
        <f t="shared" si="4"/>
        <v>6</v>
      </c>
      <c r="S12" s="58">
        <f t="shared" si="5"/>
        <v>3540607.0000000075</v>
      </c>
      <c r="T12" s="39">
        <f t="shared" si="3"/>
        <v>2.7040872354322357E-2</v>
      </c>
    </row>
    <row r="13" spans="1:20" s="4" customFormat="1" ht="12.75" x14ac:dyDescent="0.25">
      <c r="A13" s="17">
        <v>10</v>
      </c>
      <c r="B13" s="6" t="s">
        <v>18</v>
      </c>
      <c r="C13" s="87" t="s">
        <v>90</v>
      </c>
      <c r="D13" s="6" t="s">
        <v>2</v>
      </c>
      <c r="E13" s="85" t="s">
        <v>104</v>
      </c>
      <c r="F13" s="21">
        <v>1200000000</v>
      </c>
      <c r="G13" s="15">
        <v>42298</v>
      </c>
      <c r="H13" s="30">
        <v>43061</v>
      </c>
      <c r="I13" s="24">
        <v>6</v>
      </c>
      <c r="J13" s="69">
        <v>167234561.31</v>
      </c>
      <c r="K13" s="37">
        <f t="shared" si="0"/>
        <v>0.13936213442500001</v>
      </c>
      <c r="L13" s="24">
        <v>2</v>
      </c>
      <c r="M13" s="69">
        <v>54278663.120000005</v>
      </c>
      <c r="N13" s="44">
        <f t="shared" si="1"/>
        <v>4.5232219266666672E-2</v>
      </c>
      <c r="O13" s="40">
        <v>4</v>
      </c>
      <c r="P13" s="58">
        <v>112955898.19</v>
      </c>
      <c r="Q13" s="44">
        <f t="shared" si="2"/>
        <v>9.4129915158333327E-2</v>
      </c>
      <c r="R13" s="40">
        <f t="shared" si="4"/>
        <v>0</v>
      </c>
      <c r="S13" s="58">
        <f t="shared" si="5"/>
        <v>0</v>
      </c>
      <c r="T13" s="39">
        <f t="shared" si="3"/>
        <v>0</v>
      </c>
    </row>
    <row r="14" spans="1:20" s="4" customFormat="1" ht="12.75" x14ac:dyDescent="0.25">
      <c r="A14" s="18">
        <v>11</v>
      </c>
      <c r="B14" s="7" t="s">
        <v>12</v>
      </c>
      <c r="C14" s="89" t="s">
        <v>95</v>
      </c>
      <c r="D14" s="7" t="s">
        <v>6</v>
      </c>
      <c r="E14" s="18" t="s">
        <v>104</v>
      </c>
      <c r="F14" s="22">
        <v>133000000</v>
      </c>
      <c r="G14" s="31">
        <v>42306</v>
      </c>
      <c r="H14" s="32">
        <v>42436</v>
      </c>
      <c r="I14" s="25">
        <v>136</v>
      </c>
      <c r="J14" s="53">
        <v>489265121.23999983</v>
      </c>
      <c r="K14" s="38">
        <f t="shared" si="0"/>
        <v>3.6786851221052621</v>
      </c>
      <c r="L14" s="25">
        <v>1</v>
      </c>
      <c r="M14" s="53">
        <v>4162817.71</v>
      </c>
      <c r="N14" s="48">
        <f t="shared" si="1"/>
        <v>3.1299381278195489E-2</v>
      </c>
      <c r="O14" s="41">
        <v>27</v>
      </c>
      <c r="P14" s="54">
        <v>95212900.5</v>
      </c>
      <c r="Q14" s="48">
        <f t="shared" si="2"/>
        <v>0.71588646992481209</v>
      </c>
      <c r="R14" s="41">
        <f t="shared" si="4"/>
        <v>108</v>
      </c>
      <c r="S14" s="54">
        <f t="shared" si="5"/>
        <v>389889403.02999985</v>
      </c>
      <c r="T14" s="49">
        <f t="shared" si="3"/>
        <v>0.79688779376273366</v>
      </c>
    </row>
    <row r="15" spans="1:20" s="4" customFormat="1" ht="12.75" x14ac:dyDescent="0.25">
      <c r="A15" s="18">
        <v>12</v>
      </c>
      <c r="B15" s="7" t="s">
        <v>4</v>
      </c>
      <c r="C15" s="89" t="s">
        <v>95</v>
      </c>
      <c r="D15" s="7" t="s">
        <v>6</v>
      </c>
      <c r="E15" s="18" t="s">
        <v>105</v>
      </c>
      <c r="F15" s="22">
        <v>88000000</v>
      </c>
      <c r="G15" s="31">
        <v>42306</v>
      </c>
      <c r="H15" s="32">
        <v>42436</v>
      </c>
      <c r="I15" s="25">
        <v>44</v>
      </c>
      <c r="J15" s="53">
        <v>144828575.25</v>
      </c>
      <c r="K15" s="38">
        <f t="shared" si="0"/>
        <v>1.6457792642045455</v>
      </c>
      <c r="L15" s="25">
        <v>0</v>
      </c>
      <c r="M15" s="53">
        <v>0</v>
      </c>
      <c r="N15" s="48">
        <f t="shared" si="1"/>
        <v>0</v>
      </c>
      <c r="O15" s="41">
        <v>9</v>
      </c>
      <c r="P15" s="54">
        <v>31597648.150000002</v>
      </c>
      <c r="Q15" s="48">
        <f t="shared" si="2"/>
        <v>0.35906418352272729</v>
      </c>
      <c r="R15" s="41">
        <f t="shared" si="4"/>
        <v>35</v>
      </c>
      <c r="S15" s="54">
        <f t="shared" si="5"/>
        <v>113230927.09999999</v>
      </c>
      <c r="T15" s="49">
        <f t="shared" si="3"/>
        <v>0.78182725269887643</v>
      </c>
    </row>
    <row r="16" spans="1:20" s="4" customFormat="1" ht="12.75" x14ac:dyDescent="0.25">
      <c r="A16" s="18">
        <v>13</v>
      </c>
      <c r="B16" s="7" t="s">
        <v>19</v>
      </c>
      <c r="C16" s="89" t="s">
        <v>96</v>
      </c>
      <c r="D16" s="7" t="s">
        <v>6</v>
      </c>
      <c r="E16" s="18" t="s">
        <v>105</v>
      </c>
      <c r="F16" s="22">
        <v>3248000000</v>
      </c>
      <c r="G16" s="31">
        <v>42338</v>
      </c>
      <c r="H16" s="32">
        <v>42460</v>
      </c>
      <c r="I16" s="25">
        <v>63</v>
      </c>
      <c r="J16" s="53">
        <v>3711862877.6900005</v>
      </c>
      <c r="K16" s="38">
        <f t="shared" si="0"/>
        <v>1.1428149253971676</v>
      </c>
      <c r="L16" s="25">
        <v>0</v>
      </c>
      <c r="M16" s="53">
        <v>0</v>
      </c>
      <c r="N16" s="48">
        <f t="shared" si="1"/>
        <v>0</v>
      </c>
      <c r="O16" s="41">
        <v>54</v>
      </c>
      <c r="P16" s="54">
        <v>3014905818.1800003</v>
      </c>
      <c r="Q16" s="48">
        <f t="shared" si="2"/>
        <v>0.92823454993226606</v>
      </c>
      <c r="R16" s="41">
        <f t="shared" si="4"/>
        <v>9</v>
      </c>
      <c r="S16" s="54">
        <f t="shared" si="5"/>
        <v>696957059.51000023</v>
      </c>
      <c r="T16" s="49">
        <f t="shared" si="3"/>
        <v>0.18776476461429437</v>
      </c>
    </row>
    <row r="17" spans="1:22" s="4" customFormat="1" ht="25.5" x14ac:dyDescent="0.25">
      <c r="A17" s="18">
        <v>14</v>
      </c>
      <c r="B17" s="7" t="s">
        <v>5</v>
      </c>
      <c r="C17" s="89" t="s">
        <v>97</v>
      </c>
      <c r="D17" s="7" t="s">
        <v>6</v>
      </c>
      <c r="E17" s="18" t="s">
        <v>105</v>
      </c>
      <c r="F17" s="22">
        <v>975000000</v>
      </c>
      <c r="G17" s="31">
        <v>42352</v>
      </c>
      <c r="H17" s="32">
        <v>42482</v>
      </c>
      <c r="I17" s="29">
        <v>61</v>
      </c>
      <c r="J17" s="53">
        <v>852808420.2700001</v>
      </c>
      <c r="K17" s="38">
        <f t="shared" si="0"/>
        <v>0.87467530284102579</v>
      </c>
      <c r="L17" s="29">
        <v>0</v>
      </c>
      <c r="M17" s="53">
        <v>0</v>
      </c>
      <c r="N17" s="48">
        <f t="shared" si="1"/>
        <v>0</v>
      </c>
      <c r="O17" s="41">
        <v>39</v>
      </c>
      <c r="P17" s="54">
        <v>679513296.40999997</v>
      </c>
      <c r="Q17" s="48">
        <f t="shared" si="2"/>
        <v>0.69693671426666659</v>
      </c>
      <c r="R17" s="41">
        <f t="shared" si="4"/>
        <v>22</v>
      </c>
      <c r="S17" s="54">
        <f t="shared" si="5"/>
        <v>173295123.86000013</v>
      </c>
      <c r="T17" s="49">
        <f t="shared" si="3"/>
        <v>0.20320522140850192</v>
      </c>
    </row>
    <row r="18" spans="1:22" s="4" customFormat="1" ht="25.5" x14ac:dyDescent="0.25">
      <c r="A18" s="18">
        <v>15</v>
      </c>
      <c r="B18" s="7" t="s">
        <v>11</v>
      </c>
      <c r="C18" s="89" t="s">
        <v>97</v>
      </c>
      <c r="D18" s="7" t="s">
        <v>6</v>
      </c>
      <c r="E18" s="18" t="s">
        <v>105</v>
      </c>
      <c r="F18" s="22">
        <v>1737894254</v>
      </c>
      <c r="G18" s="31">
        <v>42352</v>
      </c>
      <c r="H18" s="32">
        <v>42482</v>
      </c>
      <c r="I18" s="29">
        <v>182</v>
      </c>
      <c r="J18" s="53">
        <v>2260946971.73</v>
      </c>
      <c r="K18" s="38">
        <f t="shared" si="0"/>
        <v>1.3009692428213759</v>
      </c>
      <c r="L18" s="29">
        <v>0</v>
      </c>
      <c r="M18" s="53">
        <v>0</v>
      </c>
      <c r="N18" s="48">
        <f t="shared" si="1"/>
        <v>0</v>
      </c>
      <c r="O18" s="41">
        <v>119</v>
      </c>
      <c r="P18" s="54">
        <v>1553838090.0900002</v>
      </c>
      <c r="Q18" s="48">
        <f t="shared" si="2"/>
        <v>0.89409242622997942</v>
      </c>
      <c r="R18" s="41">
        <f t="shared" si="4"/>
        <v>63</v>
      </c>
      <c r="S18" s="54">
        <f t="shared" si="5"/>
        <v>707108881.63999987</v>
      </c>
      <c r="T18" s="49">
        <f t="shared" si="3"/>
        <v>0.31274898990618261</v>
      </c>
    </row>
    <row r="19" spans="1:22" s="4" customFormat="1" ht="25.5" x14ac:dyDescent="0.25">
      <c r="A19" s="17">
        <v>16</v>
      </c>
      <c r="B19" s="6" t="s">
        <v>17</v>
      </c>
      <c r="C19" s="87" t="s">
        <v>98</v>
      </c>
      <c r="D19" s="6" t="s">
        <v>2</v>
      </c>
      <c r="E19" s="85" t="s">
        <v>105</v>
      </c>
      <c r="F19" s="21">
        <v>1350000000</v>
      </c>
      <c r="G19" s="15">
        <v>42356</v>
      </c>
      <c r="H19" s="30">
        <v>42704</v>
      </c>
      <c r="I19" s="24">
        <v>177</v>
      </c>
      <c r="J19" s="55">
        <v>315626065.11000001</v>
      </c>
      <c r="K19" s="37">
        <f t="shared" si="0"/>
        <v>0.23379708526666668</v>
      </c>
      <c r="L19" s="24">
        <v>0</v>
      </c>
      <c r="M19" s="55">
        <v>0</v>
      </c>
      <c r="N19" s="44">
        <f t="shared" si="1"/>
        <v>0</v>
      </c>
      <c r="O19" s="40">
        <v>57</v>
      </c>
      <c r="P19" s="58">
        <v>113073492.70000003</v>
      </c>
      <c r="Q19" s="44">
        <f t="shared" si="2"/>
        <v>8.3758142740740768E-2</v>
      </c>
      <c r="R19" s="40">
        <f t="shared" si="4"/>
        <v>120</v>
      </c>
      <c r="S19" s="58">
        <f t="shared" si="5"/>
        <v>202552572.40999997</v>
      </c>
      <c r="T19" s="39">
        <f t="shared" si="3"/>
        <v>0.64174855881882764</v>
      </c>
    </row>
    <row r="20" spans="1:22" s="4" customFormat="1" ht="25.5" x14ac:dyDescent="0.25">
      <c r="A20" s="17">
        <v>17</v>
      </c>
      <c r="B20" s="6" t="s">
        <v>28</v>
      </c>
      <c r="C20" s="87" t="s">
        <v>90</v>
      </c>
      <c r="D20" s="6" t="s">
        <v>2</v>
      </c>
      <c r="E20" s="85" t="s">
        <v>104</v>
      </c>
      <c r="F20" s="21">
        <v>600000000</v>
      </c>
      <c r="G20" s="15">
        <v>42360</v>
      </c>
      <c r="H20" s="30">
        <v>43084</v>
      </c>
      <c r="I20" s="24">
        <v>2</v>
      </c>
      <c r="J20" s="69">
        <v>432796802.47000003</v>
      </c>
      <c r="K20" s="37">
        <f t="shared" si="0"/>
        <v>0.72132800411666675</v>
      </c>
      <c r="L20" s="24">
        <v>0</v>
      </c>
      <c r="M20" s="69">
        <v>0</v>
      </c>
      <c r="N20" s="44">
        <f t="shared" si="1"/>
        <v>0</v>
      </c>
      <c r="O20" s="40">
        <v>2</v>
      </c>
      <c r="P20" s="58">
        <v>432796802.47000003</v>
      </c>
      <c r="Q20" s="44">
        <f t="shared" si="2"/>
        <v>0.72132800411666675</v>
      </c>
      <c r="R20" s="40">
        <f t="shared" si="4"/>
        <v>0</v>
      </c>
      <c r="S20" s="58">
        <f t="shared" si="5"/>
        <v>0</v>
      </c>
      <c r="T20" s="39">
        <f t="shared" si="3"/>
        <v>0</v>
      </c>
    </row>
    <row r="21" spans="1:22" s="4" customFormat="1" ht="25.5" x14ac:dyDescent="0.25">
      <c r="A21" s="18">
        <v>18</v>
      </c>
      <c r="B21" s="7" t="s">
        <v>20</v>
      </c>
      <c r="C21" s="89" t="s">
        <v>99</v>
      </c>
      <c r="D21" s="7" t="s">
        <v>6</v>
      </c>
      <c r="E21" s="18" t="s">
        <v>105</v>
      </c>
      <c r="F21" s="22">
        <v>1072020000</v>
      </c>
      <c r="G21" s="31">
        <v>42359</v>
      </c>
      <c r="H21" s="32">
        <v>42489</v>
      </c>
      <c r="I21" s="29">
        <v>226</v>
      </c>
      <c r="J21" s="53">
        <v>1730315571.3100004</v>
      </c>
      <c r="K21" s="38">
        <f t="shared" si="0"/>
        <v>1.6140702331206511</v>
      </c>
      <c r="L21" s="29">
        <v>0</v>
      </c>
      <c r="M21" s="53">
        <v>0</v>
      </c>
      <c r="N21" s="48">
        <f t="shared" si="1"/>
        <v>0</v>
      </c>
      <c r="O21" s="41">
        <v>131</v>
      </c>
      <c r="P21" s="54">
        <v>1052003461.7200004</v>
      </c>
      <c r="Q21" s="48">
        <f t="shared" si="2"/>
        <v>0.98132820443648472</v>
      </c>
      <c r="R21" s="41">
        <f t="shared" si="4"/>
        <v>95</v>
      </c>
      <c r="S21" s="54">
        <f t="shared" si="5"/>
        <v>678312109.59000003</v>
      </c>
      <c r="T21" s="49">
        <f t="shared" si="3"/>
        <v>0.39201641644850849</v>
      </c>
    </row>
    <row r="22" spans="1:22" s="4" customFormat="1" ht="12.75" x14ac:dyDescent="0.25">
      <c r="A22" s="17">
        <v>19</v>
      </c>
      <c r="B22" s="6" t="s">
        <v>3</v>
      </c>
      <c r="C22" s="87" t="s">
        <v>100</v>
      </c>
      <c r="D22" s="6" t="s">
        <v>2</v>
      </c>
      <c r="E22" s="85" t="s">
        <v>105</v>
      </c>
      <c r="F22" s="21">
        <v>1521815011</v>
      </c>
      <c r="G22" s="15">
        <v>42369</v>
      </c>
      <c r="H22" s="30">
        <v>42534</v>
      </c>
      <c r="I22" s="24">
        <v>355</v>
      </c>
      <c r="J22" s="55">
        <v>4181418538.4800005</v>
      </c>
      <c r="K22" s="37">
        <f t="shared" si="0"/>
        <v>2.7476523153312491</v>
      </c>
      <c r="L22" s="24">
        <v>0</v>
      </c>
      <c r="M22" s="55">
        <v>0</v>
      </c>
      <c r="N22" s="44">
        <f t="shared" si="1"/>
        <v>0</v>
      </c>
      <c r="O22" s="40">
        <v>173</v>
      </c>
      <c r="P22" s="73">
        <v>1600742820.3299999</v>
      </c>
      <c r="Q22" s="44">
        <f t="shared" si="2"/>
        <v>1.0518642599524206</v>
      </c>
      <c r="R22" s="40">
        <f t="shared" si="4"/>
        <v>182</v>
      </c>
      <c r="S22" s="73">
        <f t="shared" si="5"/>
        <v>2580675718.1500006</v>
      </c>
      <c r="T22" s="39">
        <f t="shared" si="3"/>
        <v>0.61717708820607786</v>
      </c>
    </row>
    <row r="23" spans="1:22" s="4" customFormat="1" ht="12.75" x14ac:dyDescent="0.25">
      <c r="A23" s="18">
        <v>20</v>
      </c>
      <c r="B23" s="7" t="s">
        <v>22</v>
      </c>
      <c r="C23" s="89" t="s">
        <v>99</v>
      </c>
      <c r="D23" s="7" t="s">
        <v>6</v>
      </c>
      <c r="E23" s="18" t="s">
        <v>105</v>
      </c>
      <c r="F23" s="22">
        <v>1742933755</v>
      </c>
      <c r="G23" s="31">
        <v>42398</v>
      </c>
      <c r="H23" s="32">
        <v>42580</v>
      </c>
      <c r="I23" s="29">
        <v>37</v>
      </c>
      <c r="J23" s="53">
        <v>3609610892.5</v>
      </c>
      <c r="K23" s="38">
        <f t="shared" si="0"/>
        <v>2.0709971805554939</v>
      </c>
      <c r="L23" s="29">
        <v>0</v>
      </c>
      <c r="M23" s="53">
        <v>0</v>
      </c>
      <c r="N23" s="48">
        <f t="shared" si="1"/>
        <v>0</v>
      </c>
      <c r="O23" s="41">
        <v>35</v>
      </c>
      <c r="P23" s="54">
        <v>3423178335.5</v>
      </c>
      <c r="Q23" s="48">
        <f t="shared" si="2"/>
        <v>1.9640323825732551</v>
      </c>
      <c r="R23" s="41">
        <f t="shared" si="4"/>
        <v>2</v>
      </c>
      <c r="S23" s="54">
        <f t="shared" si="5"/>
        <v>186432557</v>
      </c>
      <c r="T23" s="49">
        <f t="shared" si="3"/>
        <v>5.1648934622667224E-2</v>
      </c>
    </row>
    <row r="24" spans="1:22" s="11" customFormat="1" ht="12.75" x14ac:dyDescent="0.25">
      <c r="A24" s="18">
        <v>21</v>
      </c>
      <c r="B24" s="7" t="s">
        <v>23</v>
      </c>
      <c r="C24" s="89" t="s">
        <v>96</v>
      </c>
      <c r="D24" s="7" t="s">
        <v>6</v>
      </c>
      <c r="E24" s="18" t="s">
        <v>105</v>
      </c>
      <c r="F24" s="22">
        <v>2115000000</v>
      </c>
      <c r="G24" s="31">
        <v>42429</v>
      </c>
      <c r="H24" s="32" t="s">
        <v>25</v>
      </c>
      <c r="I24" s="25">
        <v>44</v>
      </c>
      <c r="J24" s="70">
        <v>1956642745.3999999</v>
      </c>
      <c r="K24" s="38">
        <f t="shared" si="0"/>
        <v>0.92512659356973992</v>
      </c>
      <c r="L24" s="25">
        <v>0</v>
      </c>
      <c r="M24" s="70">
        <v>0</v>
      </c>
      <c r="N24" s="48">
        <f t="shared" si="1"/>
        <v>0</v>
      </c>
      <c r="O24" s="41">
        <v>39</v>
      </c>
      <c r="P24" s="54">
        <v>1646050052.3299999</v>
      </c>
      <c r="Q24" s="48">
        <f t="shared" si="2"/>
        <v>0.77827425642080372</v>
      </c>
      <c r="R24" s="41">
        <f t="shared" si="4"/>
        <v>5</v>
      </c>
      <c r="S24" s="54">
        <f t="shared" si="5"/>
        <v>310592693.06999993</v>
      </c>
      <c r="T24" s="49">
        <f t="shared" si="3"/>
        <v>0.15873755891319083</v>
      </c>
      <c r="V24" s="86"/>
    </row>
    <row r="25" spans="1:22" s="11" customFormat="1" ht="12.75" x14ac:dyDescent="0.25">
      <c r="A25" s="18">
        <v>22</v>
      </c>
      <c r="B25" s="7" t="s">
        <v>21</v>
      </c>
      <c r="C25" s="89" t="s">
        <v>99</v>
      </c>
      <c r="D25" s="7" t="s">
        <v>6</v>
      </c>
      <c r="E25" s="18" t="s">
        <v>105</v>
      </c>
      <c r="F25" s="22">
        <v>174250000</v>
      </c>
      <c r="G25" s="31">
        <v>42422</v>
      </c>
      <c r="H25" s="32">
        <v>42551</v>
      </c>
      <c r="I25" s="25">
        <v>22</v>
      </c>
      <c r="J25" s="70">
        <v>336249665.04000002</v>
      </c>
      <c r="K25" s="38">
        <f t="shared" si="0"/>
        <v>1.9296967864562411</v>
      </c>
      <c r="L25" s="25">
        <v>0</v>
      </c>
      <c r="M25" s="70">
        <v>0</v>
      </c>
      <c r="N25" s="48">
        <f t="shared" si="1"/>
        <v>0</v>
      </c>
      <c r="O25" s="41">
        <v>21</v>
      </c>
      <c r="P25" s="54">
        <v>327922572.38</v>
      </c>
      <c r="Q25" s="48">
        <f t="shared" si="2"/>
        <v>1.8819085932855093</v>
      </c>
      <c r="R25" s="41">
        <f t="shared" si="4"/>
        <v>1</v>
      </c>
      <c r="S25" s="54">
        <f t="shared" si="5"/>
        <v>8327092.6600000262</v>
      </c>
      <c r="T25" s="49">
        <f t="shared" si="3"/>
        <v>2.4764612506036076E-2</v>
      </c>
      <c r="V25" s="86"/>
    </row>
    <row r="26" spans="1:22" s="11" customFormat="1" ht="38.25" x14ac:dyDescent="0.25">
      <c r="A26" s="19">
        <v>23</v>
      </c>
      <c r="B26" s="5" t="s">
        <v>24</v>
      </c>
      <c r="C26" s="90" t="s">
        <v>90</v>
      </c>
      <c r="D26" s="5" t="s">
        <v>2</v>
      </c>
      <c r="E26" s="85" t="s">
        <v>104</v>
      </c>
      <c r="F26" s="23">
        <v>1332500000</v>
      </c>
      <c r="G26" s="15">
        <v>42430</v>
      </c>
      <c r="H26" s="30">
        <v>43007</v>
      </c>
      <c r="I26" s="26">
        <v>3</v>
      </c>
      <c r="J26" s="69">
        <v>91132854.850000009</v>
      </c>
      <c r="K26" s="37">
        <f t="shared" si="0"/>
        <v>6.8392386378986869E-2</v>
      </c>
      <c r="L26" s="26">
        <v>1</v>
      </c>
      <c r="M26" s="69">
        <v>6331271.0899999999</v>
      </c>
      <c r="N26" s="44">
        <f t="shared" si="1"/>
        <v>4.7514229568480296E-3</v>
      </c>
      <c r="O26" s="40">
        <v>2</v>
      </c>
      <c r="P26" s="58">
        <v>84801583.760000005</v>
      </c>
      <c r="Q26" s="44">
        <f t="shared" si="2"/>
        <v>6.3640963422138846E-2</v>
      </c>
      <c r="R26" s="40">
        <f t="shared" si="4"/>
        <v>0</v>
      </c>
      <c r="S26" s="58">
        <f t="shared" si="5"/>
        <v>0</v>
      </c>
      <c r="T26" s="39">
        <f t="shared" si="3"/>
        <v>0</v>
      </c>
    </row>
    <row r="27" spans="1:22" s="27" customFormat="1" ht="25.5" x14ac:dyDescent="0.25">
      <c r="A27" s="52">
        <v>24</v>
      </c>
      <c r="B27" s="50" t="s">
        <v>31</v>
      </c>
      <c r="C27" s="91" t="s">
        <v>99</v>
      </c>
      <c r="D27" s="50" t="s">
        <v>6</v>
      </c>
      <c r="E27" s="18" t="s">
        <v>105</v>
      </c>
      <c r="F27" s="51">
        <v>1088000000</v>
      </c>
      <c r="G27" s="31">
        <v>42443</v>
      </c>
      <c r="H27" s="32">
        <v>42615</v>
      </c>
      <c r="I27" s="29">
        <v>40</v>
      </c>
      <c r="J27" s="70">
        <v>800025196.88999999</v>
      </c>
      <c r="K27" s="38">
        <f t="shared" si="0"/>
        <v>0.73531727655330881</v>
      </c>
      <c r="L27" s="29">
        <v>0</v>
      </c>
      <c r="M27" s="70">
        <v>0</v>
      </c>
      <c r="N27" s="48">
        <f t="shared" si="1"/>
        <v>0</v>
      </c>
      <c r="O27" s="41">
        <v>35</v>
      </c>
      <c r="P27" s="54">
        <v>722019867.25999999</v>
      </c>
      <c r="Q27" s="48">
        <f t="shared" si="2"/>
        <v>0.66362120152573534</v>
      </c>
      <c r="R27" s="41">
        <f t="shared" si="4"/>
        <v>5</v>
      </c>
      <c r="S27" s="54">
        <f t="shared" si="5"/>
        <v>78005329.629999995</v>
      </c>
      <c r="T27" s="49">
        <f t="shared" si="3"/>
        <v>9.7503591053427027E-2</v>
      </c>
    </row>
    <row r="28" spans="1:22" s="4" customFormat="1" ht="12.75" x14ac:dyDescent="0.25">
      <c r="A28" s="17">
        <v>25</v>
      </c>
      <c r="B28" s="6" t="s">
        <v>32</v>
      </c>
      <c r="C28" s="87" t="s">
        <v>96</v>
      </c>
      <c r="D28" s="5" t="s">
        <v>2</v>
      </c>
      <c r="E28" s="85" t="s">
        <v>104</v>
      </c>
      <c r="F28" s="21">
        <v>687000000</v>
      </c>
      <c r="G28" s="15">
        <v>42447</v>
      </c>
      <c r="H28" s="15">
        <v>43100</v>
      </c>
      <c r="I28" s="40">
        <v>4</v>
      </c>
      <c r="J28" s="58">
        <v>129443207.38000001</v>
      </c>
      <c r="K28" s="37">
        <f t="shared" si="0"/>
        <v>0.18841806023289667</v>
      </c>
      <c r="L28" s="40">
        <v>0</v>
      </c>
      <c r="M28" s="58">
        <v>0</v>
      </c>
      <c r="N28" s="44">
        <f t="shared" si="1"/>
        <v>0</v>
      </c>
      <c r="O28" s="40">
        <v>4</v>
      </c>
      <c r="P28" s="58">
        <v>128593672.33</v>
      </c>
      <c r="Q28" s="44">
        <f t="shared" si="2"/>
        <v>0.18718147355167394</v>
      </c>
      <c r="R28" s="40">
        <f t="shared" si="4"/>
        <v>0</v>
      </c>
      <c r="S28" s="58">
        <f t="shared" si="5"/>
        <v>849535.05000001192</v>
      </c>
      <c r="T28" s="39">
        <f t="shared" si="3"/>
        <v>6.5629944374452492E-3</v>
      </c>
    </row>
    <row r="29" spans="1:22" s="4" customFormat="1" ht="12.75" x14ac:dyDescent="0.25">
      <c r="A29" s="19">
        <v>26</v>
      </c>
      <c r="B29" s="6" t="s">
        <v>34</v>
      </c>
      <c r="C29" s="90" t="s">
        <v>90</v>
      </c>
      <c r="D29" s="5" t="s">
        <v>2</v>
      </c>
      <c r="E29" s="85" t="s">
        <v>104</v>
      </c>
      <c r="F29" s="23">
        <v>2436000000</v>
      </c>
      <c r="G29" s="15">
        <v>42460</v>
      </c>
      <c r="H29" s="66">
        <v>43007</v>
      </c>
      <c r="I29" s="26">
        <v>10</v>
      </c>
      <c r="J29" s="71">
        <v>754449771.58999991</v>
      </c>
      <c r="K29" s="37">
        <f t="shared" si="0"/>
        <v>0.30970844482348109</v>
      </c>
      <c r="L29" s="26">
        <v>8</v>
      </c>
      <c r="M29" s="71">
        <v>492753884.44</v>
      </c>
      <c r="N29" s="45">
        <f t="shared" si="1"/>
        <v>0.20227991972085385</v>
      </c>
      <c r="O29" s="40">
        <v>2</v>
      </c>
      <c r="P29" s="58">
        <v>261695887.14999998</v>
      </c>
      <c r="Q29" s="45">
        <f t="shared" si="2"/>
        <v>0.10742852510262725</v>
      </c>
      <c r="R29" s="40">
        <f t="shared" si="4"/>
        <v>0</v>
      </c>
      <c r="S29" s="58">
        <f t="shared" si="5"/>
        <v>0</v>
      </c>
      <c r="T29" s="39">
        <f t="shared" si="3"/>
        <v>0</v>
      </c>
    </row>
    <row r="30" spans="1:22" s="4" customFormat="1" ht="25.5" x14ac:dyDescent="0.25">
      <c r="A30" s="19">
        <v>27</v>
      </c>
      <c r="B30" s="6" t="s">
        <v>35</v>
      </c>
      <c r="C30" s="90" t="s">
        <v>100</v>
      </c>
      <c r="D30" s="5" t="s">
        <v>2</v>
      </c>
      <c r="E30" s="85" t="s">
        <v>104</v>
      </c>
      <c r="F30" s="23">
        <v>869432325</v>
      </c>
      <c r="G30" s="15">
        <v>42475</v>
      </c>
      <c r="H30" s="66">
        <v>43131</v>
      </c>
      <c r="I30" s="26">
        <v>13</v>
      </c>
      <c r="J30" s="71">
        <v>467963949.44</v>
      </c>
      <c r="K30" s="37">
        <f t="shared" si="0"/>
        <v>0.53824079917893553</v>
      </c>
      <c r="L30" s="26">
        <v>5</v>
      </c>
      <c r="M30" s="71">
        <v>292640485.88</v>
      </c>
      <c r="N30" s="45">
        <f t="shared" si="1"/>
        <v>0.33658799824356656</v>
      </c>
      <c r="O30" s="40">
        <v>8</v>
      </c>
      <c r="P30" s="58">
        <v>175323463.56</v>
      </c>
      <c r="Q30" s="45">
        <f t="shared" si="2"/>
        <v>0.20165280093536894</v>
      </c>
      <c r="R30" s="40">
        <f t="shared" si="4"/>
        <v>0</v>
      </c>
      <c r="S30" s="58">
        <f t="shared" si="5"/>
        <v>0</v>
      </c>
      <c r="T30" s="39">
        <f t="shared" si="3"/>
        <v>0</v>
      </c>
    </row>
    <row r="31" spans="1:22" s="11" customFormat="1" ht="38.25" x14ac:dyDescent="0.25">
      <c r="A31" s="17">
        <v>28</v>
      </c>
      <c r="B31" s="6" t="s">
        <v>37</v>
      </c>
      <c r="C31" s="87" t="s">
        <v>90</v>
      </c>
      <c r="D31" s="5" t="s">
        <v>2</v>
      </c>
      <c r="E31" s="85" t="s">
        <v>104</v>
      </c>
      <c r="F31" s="21">
        <v>878849850</v>
      </c>
      <c r="G31" s="15">
        <v>42494</v>
      </c>
      <c r="H31" s="15">
        <v>43007</v>
      </c>
      <c r="I31" s="40">
        <v>75</v>
      </c>
      <c r="J31" s="58">
        <v>747305232.36999989</v>
      </c>
      <c r="K31" s="37">
        <f t="shared" si="0"/>
        <v>0.85032185232778945</v>
      </c>
      <c r="L31" s="40">
        <v>33</v>
      </c>
      <c r="M31" s="58">
        <v>311890160.44</v>
      </c>
      <c r="N31" s="45">
        <f t="shared" si="1"/>
        <v>0.35488446682900382</v>
      </c>
      <c r="O31" s="40">
        <v>39</v>
      </c>
      <c r="P31" s="58">
        <v>401951437.62999994</v>
      </c>
      <c r="Q31" s="45">
        <f t="shared" si="2"/>
        <v>0.45736076262628927</v>
      </c>
      <c r="R31" s="40">
        <f t="shared" si="4"/>
        <v>3</v>
      </c>
      <c r="S31" s="58">
        <f t="shared" si="5"/>
        <v>33463634.299999952</v>
      </c>
      <c r="T31" s="39">
        <f t="shared" si="3"/>
        <v>4.4779071322535183E-2</v>
      </c>
    </row>
    <row r="32" spans="1:22" s="11" customFormat="1" ht="12.75" x14ac:dyDescent="0.25">
      <c r="A32" s="18">
        <v>29</v>
      </c>
      <c r="B32" s="7" t="s">
        <v>38</v>
      </c>
      <c r="C32" s="89" t="s">
        <v>93</v>
      </c>
      <c r="D32" s="7" t="s">
        <v>6</v>
      </c>
      <c r="E32" s="18" t="s">
        <v>104</v>
      </c>
      <c r="F32" s="22">
        <v>306999991</v>
      </c>
      <c r="G32" s="31">
        <v>42517</v>
      </c>
      <c r="H32" s="31">
        <v>42670</v>
      </c>
      <c r="I32" s="25">
        <v>38</v>
      </c>
      <c r="J32" s="72">
        <v>380401335.15999997</v>
      </c>
      <c r="K32" s="38">
        <f t="shared" si="0"/>
        <v>1.239092333263293</v>
      </c>
      <c r="L32" s="25">
        <v>7</v>
      </c>
      <c r="M32" s="72">
        <v>129092156.89999999</v>
      </c>
      <c r="N32" s="67">
        <f t="shared" si="1"/>
        <v>0.42049563740866686</v>
      </c>
      <c r="O32" s="41">
        <v>23</v>
      </c>
      <c r="P32" s="54">
        <v>158370710.54999998</v>
      </c>
      <c r="Q32" s="67">
        <f t="shared" si="2"/>
        <v>0.51586552180061784</v>
      </c>
      <c r="R32" s="41">
        <f t="shared" si="4"/>
        <v>8</v>
      </c>
      <c r="S32" s="54">
        <f t="shared" si="5"/>
        <v>92938467.710000008</v>
      </c>
      <c r="T32" s="49">
        <f t="shared" si="3"/>
        <v>0.24431688093552384</v>
      </c>
    </row>
    <row r="33" spans="1:21" s="11" customFormat="1" ht="12.75" x14ac:dyDescent="0.25">
      <c r="A33" s="52">
        <v>30</v>
      </c>
      <c r="B33" s="50" t="s">
        <v>39</v>
      </c>
      <c r="C33" s="89" t="s">
        <v>93</v>
      </c>
      <c r="D33" s="50" t="s">
        <v>6</v>
      </c>
      <c r="E33" s="18" t="s">
        <v>104</v>
      </c>
      <c r="F33" s="51">
        <v>1044831407</v>
      </c>
      <c r="G33" s="31">
        <v>42517</v>
      </c>
      <c r="H33" s="68">
        <v>42670</v>
      </c>
      <c r="I33" s="29">
        <v>147</v>
      </c>
      <c r="J33" s="72">
        <v>1521169003.0999999</v>
      </c>
      <c r="K33" s="38">
        <f t="shared" si="0"/>
        <v>1.4558990023736911</v>
      </c>
      <c r="L33" s="29">
        <v>35</v>
      </c>
      <c r="M33" s="72">
        <v>581506579.29999995</v>
      </c>
      <c r="N33" s="67">
        <f t="shared" si="1"/>
        <v>0.55655541688746346</v>
      </c>
      <c r="O33" s="41">
        <v>94</v>
      </c>
      <c r="P33" s="54">
        <v>623684470.54999995</v>
      </c>
      <c r="Q33" s="67">
        <f t="shared" si="2"/>
        <v>0.59692354802079561</v>
      </c>
      <c r="R33" s="41">
        <f t="shared" si="4"/>
        <v>18</v>
      </c>
      <c r="S33" s="54">
        <f t="shared" si="5"/>
        <v>315977953.25</v>
      </c>
      <c r="T33" s="49">
        <f t="shared" si="3"/>
        <v>0.20772047853070011</v>
      </c>
    </row>
    <row r="34" spans="1:21" s="11" customFormat="1" ht="12.75" x14ac:dyDescent="0.25">
      <c r="A34" s="19">
        <v>31</v>
      </c>
      <c r="B34" s="6" t="s">
        <v>40</v>
      </c>
      <c r="C34" s="90" t="s">
        <v>100</v>
      </c>
      <c r="D34" s="5" t="s">
        <v>2</v>
      </c>
      <c r="E34" s="85" t="s">
        <v>105</v>
      </c>
      <c r="F34" s="23">
        <v>4260000000</v>
      </c>
      <c r="G34" s="15">
        <v>42521</v>
      </c>
      <c r="H34" s="66">
        <v>42569</v>
      </c>
      <c r="I34" s="26">
        <v>130</v>
      </c>
      <c r="J34" s="71">
        <v>7169790718.2299995</v>
      </c>
      <c r="K34" s="37">
        <f t="shared" si="0"/>
        <v>1.6830494643732394</v>
      </c>
      <c r="L34" s="26">
        <v>0</v>
      </c>
      <c r="M34" s="71">
        <v>0</v>
      </c>
      <c r="N34" s="45">
        <f t="shared" si="1"/>
        <v>0</v>
      </c>
      <c r="O34" s="40">
        <v>115</v>
      </c>
      <c r="P34" s="58">
        <v>6282669766.1499996</v>
      </c>
      <c r="Q34" s="45">
        <f t="shared" si="2"/>
        <v>1.4748051094248826</v>
      </c>
      <c r="R34" s="40">
        <f t="shared" si="4"/>
        <v>15</v>
      </c>
      <c r="S34" s="58">
        <f t="shared" si="5"/>
        <v>887120952.07999992</v>
      </c>
      <c r="T34" s="39">
        <f t="shared" si="3"/>
        <v>0.12373038306744367</v>
      </c>
    </row>
    <row r="35" spans="1:21" s="4" customFormat="1" ht="25.5" x14ac:dyDescent="0.25">
      <c r="A35" s="52">
        <v>32</v>
      </c>
      <c r="B35" s="7" t="s">
        <v>41</v>
      </c>
      <c r="C35" s="89" t="s">
        <v>97</v>
      </c>
      <c r="D35" s="7" t="s">
        <v>6</v>
      </c>
      <c r="E35" s="18" t="s">
        <v>104</v>
      </c>
      <c r="F35" s="51">
        <v>604644678</v>
      </c>
      <c r="G35" s="31">
        <v>42551</v>
      </c>
      <c r="H35" s="68">
        <v>42692</v>
      </c>
      <c r="I35" s="29">
        <v>46</v>
      </c>
      <c r="J35" s="72">
        <v>622530835.08999991</v>
      </c>
      <c r="K35" s="38">
        <f t="shared" si="0"/>
        <v>1.0295812693649475</v>
      </c>
      <c r="L35" s="29">
        <v>7</v>
      </c>
      <c r="M35" s="72">
        <v>150079903.78</v>
      </c>
      <c r="N35" s="67">
        <f t="shared" si="1"/>
        <v>0.24821173366881102</v>
      </c>
      <c r="O35" s="41">
        <v>34</v>
      </c>
      <c r="P35" s="54">
        <v>454564757.58000004</v>
      </c>
      <c r="Q35" s="67">
        <f t="shared" si="2"/>
        <v>0.75178823881089385</v>
      </c>
      <c r="R35" s="41">
        <f t="shared" si="4"/>
        <v>5</v>
      </c>
      <c r="S35" s="54">
        <f t="shared" si="5"/>
        <v>17886173.7299999</v>
      </c>
      <c r="T35" s="49">
        <f t="shared" si="3"/>
        <v>2.8731386016267093E-2</v>
      </c>
    </row>
    <row r="36" spans="1:21" s="4" customFormat="1" ht="25.5" x14ac:dyDescent="0.25">
      <c r="A36" s="52">
        <v>33</v>
      </c>
      <c r="B36" s="7" t="s">
        <v>42</v>
      </c>
      <c r="C36" s="89" t="s">
        <v>97</v>
      </c>
      <c r="D36" s="7" t="s">
        <v>6</v>
      </c>
      <c r="E36" s="18" t="s">
        <v>104</v>
      </c>
      <c r="F36" s="51">
        <v>917000000</v>
      </c>
      <c r="G36" s="31">
        <v>42551</v>
      </c>
      <c r="H36" s="68">
        <v>42692</v>
      </c>
      <c r="I36" s="29">
        <v>253</v>
      </c>
      <c r="J36" s="72">
        <v>3587797454.3899994</v>
      </c>
      <c r="K36" s="38">
        <f t="shared" ref="K36:K73" si="6">J36/F36</f>
        <v>3.9125381182006538</v>
      </c>
      <c r="L36" s="29">
        <v>35</v>
      </c>
      <c r="M36" s="72">
        <v>536602632.15999991</v>
      </c>
      <c r="N36" s="67">
        <f t="shared" ref="N36:N72" si="7">M36/F36</f>
        <v>0.58517189984732809</v>
      </c>
      <c r="O36" s="41">
        <v>205</v>
      </c>
      <c r="P36" s="54">
        <v>2890754790.4899993</v>
      </c>
      <c r="Q36" s="67">
        <f t="shared" ref="Q36:Q72" si="8">P36/F36</f>
        <v>3.1524043516793885</v>
      </c>
      <c r="R36" s="41">
        <f t="shared" si="4"/>
        <v>13</v>
      </c>
      <c r="S36" s="54">
        <f t="shared" si="5"/>
        <v>160440031.74000025</v>
      </c>
      <c r="T36" s="49">
        <f t="shared" ref="T36:T77" si="9">IF(J36=0,"",S36/J36)</f>
        <v>4.4718252292555466E-2</v>
      </c>
    </row>
    <row r="37" spans="1:21" s="4" customFormat="1" ht="12.75" x14ac:dyDescent="0.25">
      <c r="A37" s="52">
        <v>34</v>
      </c>
      <c r="B37" s="7" t="s">
        <v>43</v>
      </c>
      <c r="C37" s="89" t="s">
        <v>93</v>
      </c>
      <c r="D37" s="7" t="s">
        <v>6</v>
      </c>
      <c r="E37" s="18" t="s">
        <v>104</v>
      </c>
      <c r="F37" s="51">
        <v>272250000</v>
      </c>
      <c r="G37" s="31">
        <v>42541</v>
      </c>
      <c r="H37" s="68">
        <v>42731</v>
      </c>
      <c r="I37" s="29">
        <v>25</v>
      </c>
      <c r="J37" s="72">
        <v>170869322.5</v>
      </c>
      <c r="K37" s="38">
        <f t="shared" si="6"/>
        <v>0.62761918273645545</v>
      </c>
      <c r="L37" s="29">
        <v>3</v>
      </c>
      <c r="M37" s="72">
        <v>16608655.890000001</v>
      </c>
      <c r="N37" s="67">
        <f t="shared" si="7"/>
        <v>6.1005163966942152E-2</v>
      </c>
      <c r="O37" s="41">
        <v>21</v>
      </c>
      <c r="P37" s="54">
        <v>143460991.60999998</v>
      </c>
      <c r="Q37" s="67">
        <f t="shared" si="8"/>
        <v>0.52694579103764916</v>
      </c>
      <c r="R37" s="41">
        <f t="shared" si="4"/>
        <v>1</v>
      </c>
      <c r="S37" s="54">
        <f t="shared" si="5"/>
        <v>10799675.00000003</v>
      </c>
      <c r="T37" s="49">
        <f t="shared" si="9"/>
        <v>6.3204294615260906E-2</v>
      </c>
      <c r="U37" s="92"/>
    </row>
    <row r="38" spans="1:21" s="4" customFormat="1" ht="12.75" x14ac:dyDescent="0.25">
      <c r="A38" s="18">
        <v>35</v>
      </c>
      <c r="B38" s="7" t="s">
        <v>44</v>
      </c>
      <c r="C38" s="89" t="s">
        <v>93</v>
      </c>
      <c r="D38" s="7" t="s">
        <v>6</v>
      </c>
      <c r="E38" s="18" t="s">
        <v>104</v>
      </c>
      <c r="F38" s="22">
        <v>727161128</v>
      </c>
      <c r="G38" s="31">
        <v>42541</v>
      </c>
      <c r="H38" s="68">
        <v>42731</v>
      </c>
      <c r="I38" s="25">
        <v>119</v>
      </c>
      <c r="J38" s="72">
        <v>736910104.50999987</v>
      </c>
      <c r="K38" s="38">
        <f t="shared" si="6"/>
        <v>1.0134068999766443</v>
      </c>
      <c r="L38" s="25">
        <v>53</v>
      </c>
      <c r="M38" s="72">
        <v>364718033.06999999</v>
      </c>
      <c r="N38" s="67">
        <f t="shared" si="7"/>
        <v>0.50156426000538357</v>
      </c>
      <c r="O38" s="41">
        <v>54</v>
      </c>
      <c r="P38" s="54">
        <v>308826185.20999992</v>
      </c>
      <c r="Q38" s="67">
        <f t="shared" si="8"/>
        <v>0.42470117463429635</v>
      </c>
      <c r="R38" s="41">
        <f t="shared" si="4"/>
        <v>12</v>
      </c>
      <c r="S38" s="54">
        <f t="shared" si="5"/>
        <v>63365886.229999959</v>
      </c>
      <c r="T38" s="49">
        <f t="shared" si="9"/>
        <v>8.5988624449836251E-2</v>
      </c>
    </row>
    <row r="39" spans="1:21" s="4" customFormat="1" ht="12.75" x14ac:dyDescent="0.25">
      <c r="A39" s="17">
        <v>36</v>
      </c>
      <c r="B39" s="6" t="s">
        <v>45</v>
      </c>
      <c r="C39" s="87" t="s">
        <v>100</v>
      </c>
      <c r="D39" s="5" t="s">
        <v>2</v>
      </c>
      <c r="E39" s="85" t="s">
        <v>104</v>
      </c>
      <c r="F39" s="21">
        <v>1780266190</v>
      </c>
      <c r="G39" s="15">
        <v>42552</v>
      </c>
      <c r="H39" s="15">
        <v>42802</v>
      </c>
      <c r="I39" s="24">
        <v>151</v>
      </c>
      <c r="J39" s="71">
        <v>2951809500.5499997</v>
      </c>
      <c r="K39" s="37">
        <f t="shared" si="6"/>
        <v>1.6580719878469408</v>
      </c>
      <c r="L39" s="24">
        <v>87</v>
      </c>
      <c r="M39" s="71">
        <v>1845561904.5099998</v>
      </c>
      <c r="N39" s="45">
        <f t="shared" si="7"/>
        <v>1.0366775007449867</v>
      </c>
      <c r="O39" s="40">
        <v>60</v>
      </c>
      <c r="P39" s="58">
        <v>1037082178.1400001</v>
      </c>
      <c r="Q39" s="45">
        <f t="shared" si="8"/>
        <v>0.58254332074912918</v>
      </c>
      <c r="R39" s="40">
        <f t="shared" si="4"/>
        <v>4</v>
      </c>
      <c r="S39" s="58">
        <f t="shared" si="5"/>
        <v>69165417.899999857</v>
      </c>
      <c r="T39" s="39">
        <f t="shared" si="9"/>
        <v>2.3431531705251481E-2</v>
      </c>
    </row>
    <row r="40" spans="1:21" s="4" customFormat="1" ht="25.5" x14ac:dyDescent="0.25">
      <c r="A40" s="19">
        <v>37</v>
      </c>
      <c r="B40" s="6" t="s">
        <v>46</v>
      </c>
      <c r="C40" s="90" t="s">
        <v>98</v>
      </c>
      <c r="D40" s="5" t="s">
        <v>2</v>
      </c>
      <c r="E40" s="85" t="s">
        <v>104</v>
      </c>
      <c r="F40" s="23">
        <v>3500000000</v>
      </c>
      <c r="G40" s="15">
        <v>42566</v>
      </c>
      <c r="H40" s="15">
        <v>43069</v>
      </c>
      <c r="I40" s="26">
        <v>599</v>
      </c>
      <c r="J40" s="71">
        <v>1189963103.4799993</v>
      </c>
      <c r="K40" s="37">
        <f t="shared" si="6"/>
        <v>0.33998945813714265</v>
      </c>
      <c r="L40" s="26">
        <v>123</v>
      </c>
      <c r="M40" s="71">
        <v>257688041.39000008</v>
      </c>
      <c r="N40" s="45">
        <f t="shared" si="7"/>
        <v>7.3625154682857158E-2</v>
      </c>
      <c r="O40" s="40">
        <v>399</v>
      </c>
      <c r="P40" s="58">
        <v>811754449.49999905</v>
      </c>
      <c r="Q40" s="45">
        <f t="shared" si="8"/>
        <v>0.23192984271428543</v>
      </c>
      <c r="R40" s="40">
        <f t="shared" si="4"/>
        <v>77</v>
      </c>
      <c r="S40" s="58">
        <f t="shared" si="5"/>
        <v>120520612.59000015</v>
      </c>
      <c r="T40" s="39">
        <f t="shared" si="9"/>
        <v>0.10128096597074519</v>
      </c>
    </row>
    <row r="41" spans="1:21" s="4" customFormat="1" ht="25.5" x14ac:dyDescent="0.25">
      <c r="A41" s="52">
        <v>38</v>
      </c>
      <c r="B41" s="7" t="s">
        <v>47</v>
      </c>
      <c r="C41" s="89" t="s">
        <v>93</v>
      </c>
      <c r="D41" s="7" t="s">
        <v>6</v>
      </c>
      <c r="E41" s="18" t="s">
        <v>105</v>
      </c>
      <c r="F41" s="51">
        <v>224999998</v>
      </c>
      <c r="G41" s="31">
        <v>42569</v>
      </c>
      <c r="H41" s="31">
        <v>42674</v>
      </c>
      <c r="I41" s="29">
        <v>20</v>
      </c>
      <c r="J41" s="72">
        <v>222978075.63999999</v>
      </c>
      <c r="K41" s="38">
        <f t="shared" si="6"/>
        <v>0.99101367832012155</v>
      </c>
      <c r="L41" s="29">
        <v>0</v>
      </c>
      <c r="M41" s="72">
        <v>0</v>
      </c>
      <c r="N41" s="67">
        <f t="shared" si="7"/>
        <v>0</v>
      </c>
      <c r="O41" s="41">
        <v>16</v>
      </c>
      <c r="P41" s="54">
        <v>168502570.83000001</v>
      </c>
      <c r="Q41" s="67">
        <f t="shared" si="8"/>
        <v>0.74890032145689178</v>
      </c>
      <c r="R41" s="41">
        <f t="shared" si="4"/>
        <v>4</v>
      </c>
      <c r="S41" s="54">
        <f t="shared" si="5"/>
        <v>54475504.809999973</v>
      </c>
      <c r="T41" s="49">
        <f t="shared" si="9"/>
        <v>0.24430879427783359</v>
      </c>
    </row>
    <row r="42" spans="1:21" s="11" customFormat="1" ht="25.5" x14ac:dyDescent="0.25">
      <c r="A42" s="52">
        <v>39</v>
      </c>
      <c r="B42" s="50" t="s">
        <v>48</v>
      </c>
      <c r="C42" s="89" t="s">
        <v>93</v>
      </c>
      <c r="D42" s="7" t="s">
        <v>6</v>
      </c>
      <c r="E42" s="18" t="s">
        <v>104</v>
      </c>
      <c r="F42" s="51">
        <v>464369518</v>
      </c>
      <c r="G42" s="31">
        <v>42569</v>
      </c>
      <c r="H42" s="31">
        <v>42674</v>
      </c>
      <c r="I42" s="29">
        <v>75</v>
      </c>
      <c r="J42" s="72">
        <v>859559706.79999995</v>
      </c>
      <c r="K42" s="38">
        <f t="shared" si="6"/>
        <v>1.851025257863717</v>
      </c>
      <c r="L42" s="29">
        <v>2</v>
      </c>
      <c r="M42" s="72">
        <v>27986329.839999996</v>
      </c>
      <c r="N42" s="67">
        <f t="shared" si="7"/>
        <v>6.0267370607215431E-2</v>
      </c>
      <c r="O42" s="41">
        <v>62</v>
      </c>
      <c r="P42" s="54">
        <v>719953847.03999996</v>
      </c>
      <c r="Q42" s="67">
        <f t="shared" si="8"/>
        <v>1.5503899785256792</v>
      </c>
      <c r="R42" s="41">
        <f t="shared" si="4"/>
        <v>11</v>
      </c>
      <c r="S42" s="54">
        <f t="shared" si="5"/>
        <v>111619529.91999996</v>
      </c>
      <c r="T42" s="49">
        <f t="shared" si="9"/>
        <v>0.12985663361948549</v>
      </c>
    </row>
    <row r="43" spans="1:21" s="11" customFormat="1" ht="25.5" x14ac:dyDescent="0.25">
      <c r="A43" s="19">
        <v>40</v>
      </c>
      <c r="B43" s="6" t="s">
        <v>49</v>
      </c>
      <c r="C43" s="90" t="s">
        <v>88</v>
      </c>
      <c r="D43" s="5" t="s">
        <v>2</v>
      </c>
      <c r="E43" s="19" t="s">
        <v>104</v>
      </c>
      <c r="F43" s="23">
        <v>839400000</v>
      </c>
      <c r="G43" s="15">
        <v>42580</v>
      </c>
      <c r="H43" s="15">
        <v>44865</v>
      </c>
      <c r="I43" s="26">
        <v>2</v>
      </c>
      <c r="J43" s="71">
        <v>27590911.380000003</v>
      </c>
      <c r="K43" s="37">
        <f t="shared" si="6"/>
        <v>3.2869801501072195E-2</v>
      </c>
      <c r="L43" s="26">
        <v>2</v>
      </c>
      <c r="M43" s="71">
        <v>27590911.380000003</v>
      </c>
      <c r="N43" s="45">
        <f t="shared" si="7"/>
        <v>3.2869801501072195E-2</v>
      </c>
      <c r="O43" s="40"/>
      <c r="P43" s="58"/>
      <c r="Q43" s="45">
        <f t="shared" si="8"/>
        <v>0</v>
      </c>
      <c r="R43" s="40">
        <f t="shared" si="4"/>
        <v>0</v>
      </c>
      <c r="S43" s="58">
        <f t="shared" si="5"/>
        <v>0</v>
      </c>
      <c r="T43" s="39">
        <f t="shared" si="9"/>
        <v>0</v>
      </c>
    </row>
    <row r="44" spans="1:21" s="4" customFormat="1" ht="38.25" x14ac:dyDescent="0.25">
      <c r="A44" s="19">
        <v>41</v>
      </c>
      <c r="B44" s="6" t="s">
        <v>50</v>
      </c>
      <c r="C44" s="90" t="s">
        <v>96</v>
      </c>
      <c r="D44" s="5" t="s">
        <v>2</v>
      </c>
      <c r="E44" s="19" t="s">
        <v>107</v>
      </c>
      <c r="F44" s="71">
        <v>503850000</v>
      </c>
      <c r="G44" s="15">
        <v>42585</v>
      </c>
      <c r="H44" s="15">
        <v>44865</v>
      </c>
      <c r="I44" s="26">
        <v>0</v>
      </c>
      <c r="J44" s="71">
        <v>0</v>
      </c>
      <c r="K44" s="37">
        <f t="shared" si="6"/>
        <v>0</v>
      </c>
      <c r="L44" s="26"/>
      <c r="M44" s="71"/>
      <c r="N44" s="45">
        <f t="shared" si="7"/>
        <v>0</v>
      </c>
      <c r="O44" s="40"/>
      <c r="P44" s="58"/>
      <c r="Q44" s="45">
        <f t="shared" si="8"/>
        <v>0</v>
      </c>
      <c r="R44" s="40"/>
      <c r="S44" s="58"/>
      <c r="T44" s="39" t="str">
        <f t="shared" si="9"/>
        <v/>
      </c>
    </row>
    <row r="45" spans="1:21" s="4" customFormat="1" ht="25.5" x14ac:dyDescent="0.25">
      <c r="A45" s="17">
        <v>42</v>
      </c>
      <c r="B45" s="6" t="s">
        <v>51</v>
      </c>
      <c r="C45" s="87" t="s">
        <v>88</v>
      </c>
      <c r="D45" s="5" t="s">
        <v>2</v>
      </c>
      <c r="E45" s="19" t="s">
        <v>104</v>
      </c>
      <c r="F45" s="74">
        <v>3898000000</v>
      </c>
      <c r="G45" s="15">
        <v>42605</v>
      </c>
      <c r="H45" s="15">
        <v>44865</v>
      </c>
      <c r="I45" s="24">
        <v>2</v>
      </c>
      <c r="J45" s="71">
        <v>228247351.82999998</v>
      </c>
      <c r="K45" s="37">
        <f t="shared" si="6"/>
        <v>5.855499020779887E-2</v>
      </c>
      <c r="L45" s="24">
        <v>2</v>
      </c>
      <c r="M45" s="71">
        <v>228247351.82999998</v>
      </c>
      <c r="N45" s="45">
        <f t="shared" si="7"/>
        <v>5.855499020779887E-2</v>
      </c>
      <c r="O45" s="40"/>
      <c r="P45" s="58"/>
      <c r="Q45" s="45">
        <f t="shared" si="8"/>
        <v>0</v>
      </c>
      <c r="R45" s="40">
        <f t="shared" ref="R45" si="10">I45-L45-O45</f>
        <v>0</v>
      </c>
      <c r="S45" s="58">
        <f t="shared" ref="S45" si="11">J45-M45-P45</f>
        <v>0</v>
      </c>
      <c r="T45" s="39">
        <f t="shared" si="9"/>
        <v>0</v>
      </c>
    </row>
    <row r="46" spans="1:21" s="11" customFormat="1" ht="12.75" x14ac:dyDescent="0.25">
      <c r="A46" s="52">
        <v>43</v>
      </c>
      <c r="B46" s="50" t="s">
        <v>52</v>
      </c>
      <c r="C46" s="89" t="s">
        <v>95</v>
      </c>
      <c r="D46" s="7" t="s">
        <v>6</v>
      </c>
      <c r="E46" s="18" t="s">
        <v>104</v>
      </c>
      <c r="F46" s="51">
        <v>51000000</v>
      </c>
      <c r="G46" s="31">
        <v>42613</v>
      </c>
      <c r="H46" s="31">
        <v>42767</v>
      </c>
      <c r="I46" s="29">
        <v>53</v>
      </c>
      <c r="J46" s="75">
        <v>188998875.78999996</v>
      </c>
      <c r="K46" s="38">
        <f t="shared" si="6"/>
        <v>3.7058603096078424</v>
      </c>
      <c r="L46" s="29">
        <v>31</v>
      </c>
      <c r="M46" s="75">
        <v>109219332.21999997</v>
      </c>
      <c r="N46" s="67">
        <f t="shared" si="7"/>
        <v>2.1415555337254895</v>
      </c>
      <c r="O46" s="41">
        <v>7</v>
      </c>
      <c r="P46" s="54">
        <v>21993292.900000002</v>
      </c>
      <c r="Q46" s="67">
        <f t="shared" si="8"/>
        <v>0.43124103725490198</v>
      </c>
      <c r="R46" s="41">
        <f t="shared" ref="R46:R47" si="12">I46-L46-O46</f>
        <v>15</v>
      </c>
      <c r="S46" s="54">
        <f t="shared" ref="S46:S47" si="13">J46-M46-P46</f>
        <v>57786250.669999987</v>
      </c>
      <c r="T46" s="49">
        <f t="shared" si="9"/>
        <v>0.30574917669990442</v>
      </c>
    </row>
    <row r="47" spans="1:21" s="11" customFormat="1" ht="25.5" x14ac:dyDescent="0.25">
      <c r="A47" s="18">
        <v>44</v>
      </c>
      <c r="B47" s="7" t="s">
        <v>53</v>
      </c>
      <c r="C47" s="89" t="s">
        <v>95</v>
      </c>
      <c r="D47" s="7" t="s">
        <v>6</v>
      </c>
      <c r="E47" s="18" t="s">
        <v>104</v>
      </c>
      <c r="F47" s="22">
        <v>179000000</v>
      </c>
      <c r="G47" s="31">
        <v>42613</v>
      </c>
      <c r="H47" s="31">
        <v>42767</v>
      </c>
      <c r="I47" s="25">
        <v>218</v>
      </c>
      <c r="J47" s="75">
        <v>753780440.84999979</v>
      </c>
      <c r="K47" s="38">
        <f t="shared" si="6"/>
        <v>4.2110639153631269</v>
      </c>
      <c r="L47" s="25">
        <v>196</v>
      </c>
      <c r="M47" s="75">
        <v>683360035.90999985</v>
      </c>
      <c r="N47" s="67">
        <f t="shared" si="7"/>
        <v>3.8176538318994404</v>
      </c>
      <c r="O47" s="41"/>
      <c r="P47" s="54"/>
      <c r="Q47" s="67">
        <f t="shared" si="8"/>
        <v>0</v>
      </c>
      <c r="R47" s="41">
        <f t="shared" si="12"/>
        <v>22</v>
      </c>
      <c r="S47" s="54">
        <f t="shared" si="13"/>
        <v>70420404.939999938</v>
      </c>
      <c r="T47" s="49">
        <f t="shared" si="9"/>
        <v>9.3422966587711445E-2</v>
      </c>
    </row>
    <row r="48" spans="1:21" s="11" customFormat="1" ht="53.25" customHeight="1" x14ac:dyDescent="0.25">
      <c r="A48" s="17">
        <v>45</v>
      </c>
      <c r="B48" s="6" t="s">
        <v>54</v>
      </c>
      <c r="C48" s="87" t="s">
        <v>101</v>
      </c>
      <c r="D48" s="5" t="s">
        <v>2</v>
      </c>
      <c r="E48" s="19" t="s">
        <v>107</v>
      </c>
      <c r="F48" s="21">
        <v>95000000</v>
      </c>
      <c r="G48" s="15">
        <v>42608</v>
      </c>
      <c r="H48" s="15">
        <v>44865</v>
      </c>
      <c r="I48" s="24">
        <v>0</v>
      </c>
      <c r="J48" s="71">
        <v>0</v>
      </c>
      <c r="K48" s="37">
        <f t="shared" si="6"/>
        <v>0</v>
      </c>
      <c r="L48" s="24"/>
      <c r="M48" s="71"/>
      <c r="N48" s="45">
        <f t="shared" si="7"/>
        <v>0</v>
      </c>
      <c r="O48" s="40"/>
      <c r="P48" s="58"/>
      <c r="Q48" s="45">
        <f t="shared" si="8"/>
        <v>0</v>
      </c>
      <c r="R48" s="40"/>
      <c r="S48" s="58"/>
      <c r="T48" s="39" t="str">
        <f t="shared" si="9"/>
        <v/>
      </c>
    </row>
    <row r="49" spans="1:20" s="11" customFormat="1" ht="12.75" x14ac:dyDescent="0.25">
      <c r="A49" s="18">
        <v>46</v>
      </c>
      <c r="B49" s="7" t="s">
        <v>58</v>
      </c>
      <c r="C49" s="89" t="s">
        <v>97</v>
      </c>
      <c r="D49" s="7" t="s">
        <v>6</v>
      </c>
      <c r="E49" s="18" t="s">
        <v>104</v>
      </c>
      <c r="F49" s="22">
        <v>550500000</v>
      </c>
      <c r="G49" s="31">
        <v>42642</v>
      </c>
      <c r="H49" s="31">
        <v>42780</v>
      </c>
      <c r="I49" s="25">
        <v>184</v>
      </c>
      <c r="J49" s="72">
        <v>2215940128.5899992</v>
      </c>
      <c r="K49" s="38">
        <f t="shared" si="6"/>
        <v>4.0253226677384184</v>
      </c>
      <c r="L49" s="25">
        <v>131</v>
      </c>
      <c r="M49" s="72">
        <v>1656031368.3200004</v>
      </c>
      <c r="N49" s="67">
        <f t="shared" si="7"/>
        <v>3.0082313684287021</v>
      </c>
      <c r="O49" s="41">
        <v>48</v>
      </c>
      <c r="P49" s="54">
        <v>530861258.17000014</v>
      </c>
      <c r="Q49" s="67">
        <f t="shared" si="8"/>
        <v>0.96432562792007293</v>
      </c>
      <c r="R49" s="41">
        <f t="shared" ref="R49:R50" si="14">I49-L49-O49</f>
        <v>5</v>
      </c>
      <c r="S49" s="54">
        <f t="shared" ref="S49:S50" si="15">J49-M49-P49</f>
        <v>29047502.099998653</v>
      </c>
      <c r="T49" s="49">
        <f t="shared" si="9"/>
        <v>1.3108432725789191E-2</v>
      </c>
    </row>
    <row r="50" spans="1:20" s="4" customFormat="1" ht="25.5" x14ac:dyDescent="0.25">
      <c r="A50" s="18">
        <v>47</v>
      </c>
      <c r="B50" s="7" t="s">
        <v>57</v>
      </c>
      <c r="C50" s="89" t="s">
        <v>97</v>
      </c>
      <c r="D50" s="7" t="s">
        <v>6</v>
      </c>
      <c r="E50" s="18" t="s">
        <v>104</v>
      </c>
      <c r="F50" s="22">
        <v>1284500000</v>
      </c>
      <c r="G50" s="31">
        <v>42642</v>
      </c>
      <c r="H50" s="31">
        <v>42780</v>
      </c>
      <c r="I50" s="25">
        <v>661</v>
      </c>
      <c r="J50" s="72">
        <v>7366069300</v>
      </c>
      <c r="K50" s="38">
        <f t="shared" si="6"/>
        <v>5.7345810042818215</v>
      </c>
      <c r="L50" s="25">
        <v>653</v>
      </c>
      <c r="M50" s="72">
        <v>7278719122.670001</v>
      </c>
      <c r="N50" s="67">
        <f t="shared" si="7"/>
        <v>5.6665777521759448</v>
      </c>
      <c r="O50" s="41">
        <v>2</v>
      </c>
      <c r="P50" s="54">
        <v>16862188.969999999</v>
      </c>
      <c r="Q50" s="67">
        <f t="shared" si="8"/>
        <v>1.3127433997664461E-2</v>
      </c>
      <c r="R50" s="41">
        <f t="shared" si="14"/>
        <v>6</v>
      </c>
      <c r="S50" s="54">
        <f t="shared" si="15"/>
        <v>70487988.359998971</v>
      </c>
      <c r="T50" s="49">
        <f t="shared" si="9"/>
        <v>9.5692811850139631E-3</v>
      </c>
    </row>
    <row r="51" spans="1:20" s="4" customFormat="1" ht="38.25" x14ac:dyDescent="0.25">
      <c r="A51" s="17">
        <v>48</v>
      </c>
      <c r="B51" s="6" t="s">
        <v>56</v>
      </c>
      <c r="C51" s="87" t="s">
        <v>96</v>
      </c>
      <c r="D51" s="6" t="s">
        <v>2</v>
      </c>
      <c r="E51" s="17" t="s">
        <v>107</v>
      </c>
      <c r="F51" s="21">
        <v>1146035000</v>
      </c>
      <c r="G51" s="15">
        <v>42615</v>
      </c>
      <c r="H51" s="15">
        <v>44865</v>
      </c>
      <c r="I51" s="24"/>
      <c r="J51" s="71">
        <v>0</v>
      </c>
      <c r="K51" s="37">
        <f t="shared" si="6"/>
        <v>0</v>
      </c>
      <c r="L51" s="24"/>
      <c r="M51" s="71"/>
      <c r="N51" s="45">
        <f t="shared" si="7"/>
        <v>0</v>
      </c>
      <c r="O51" s="40"/>
      <c r="P51" s="58"/>
      <c r="Q51" s="45">
        <f t="shared" si="8"/>
        <v>0</v>
      </c>
      <c r="R51" s="40"/>
      <c r="S51" s="58"/>
      <c r="T51" s="39" t="str">
        <f t="shared" si="9"/>
        <v/>
      </c>
    </row>
    <row r="52" spans="1:20" s="4" customFormat="1" ht="38.25" x14ac:dyDescent="0.25">
      <c r="A52" s="18">
        <v>49</v>
      </c>
      <c r="B52" s="7" t="s">
        <v>55</v>
      </c>
      <c r="C52" s="89" t="s">
        <v>93</v>
      </c>
      <c r="D52" s="7" t="s">
        <v>6</v>
      </c>
      <c r="E52" s="18" t="s">
        <v>106</v>
      </c>
      <c r="F52" s="22">
        <v>1300000000</v>
      </c>
      <c r="G52" s="31">
        <v>42625</v>
      </c>
      <c r="H52" s="31">
        <v>42943</v>
      </c>
      <c r="I52" s="25">
        <v>1</v>
      </c>
      <c r="J52" s="72">
        <v>7770400.3499999996</v>
      </c>
      <c r="K52" s="38">
        <f t="shared" si="6"/>
        <v>5.9772310384615382E-3</v>
      </c>
      <c r="L52" s="25"/>
      <c r="M52" s="72"/>
      <c r="N52" s="67">
        <f t="shared" si="7"/>
        <v>0</v>
      </c>
      <c r="O52" s="41"/>
      <c r="P52" s="54"/>
      <c r="Q52" s="67">
        <f t="shared" si="8"/>
        <v>0</v>
      </c>
      <c r="R52" s="41"/>
      <c r="S52" s="54"/>
      <c r="T52" s="49">
        <f t="shared" si="9"/>
        <v>0</v>
      </c>
    </row>
    <row r="53" spans="1:20" s="4" customFormat="1" ht="25.5" x14ac:dyDescent="0.25">
      <c r="A53" s="19">
        <v>50</v>
      </c>
      <c r="B53" s="6" t="s">
        <v>59</v>
      </c>
      <c r="C53" s="90" t="s">
        <v>99</v>
      </c>
      <c r="D53" s="5" t="s">
        <v>2</v>
      </c>
      <c r="E53" s="19" t="s">
        <v>104</v>
      </c>
      <c r="F53" s="23">
        <v>5912241050</v>
      </c>
      <c r="G53" s="15">
        <v>42628</v>
      </c>
      <c r="H53" s="15">
        <v>43098</v>
      </c>
      <c r="I53" s="26">
        <v>18</v>
      </c>
      <c r="J53" s="76">
        <v>898752330.82000005</v>
      </c>
      <c r="K53" s="37">
        <f t="shared" si="6"/>
        <v>0.15201550870798816</v>
      </c>
      <c r="L53" s="26">
        <v>15</v>
      </c>
      <c r="M53" s="76">
        <v>862926361.00999999</v>
      </c>
      <c r="N53" s="45">
        <f t="shared" si="7"/>
        <v>0.1459558826699057</v>
      </c>
      <c r="O53" s="40"/>
      <c r="P53" s="58"/>
      <c r="Q53" s="45">
        <f t="shared" si="8"/>
        <v>0</v>
      </c>
      <c r="R53" s="40">
        <f t="shared" ref="R53" si="16">I53-L53-O53</f>
        <v>3</v>
      </c>
      <c r="S53" s="58">
        <f t="shared" ref="S53" si="17">J53-M53-P53</f>
        <v>35825969.810000062</v>
      </c>
      <c r="T53" s="39">
        <f t="shared" si="9"/>
        <v>3.9861893629041613E-2</v>
      </c>
    </row>
    <row r="54" spans="1:20" s="4" customFormat="1" ht="25.5" x14ac:dyDescent="0.25">
      <c r="A54" s="19">
        <v>51</v>
      </c>
      <c r="B54" s="6" t="s">
        <v>60</v>
      </c>
      <c r="C54" s="90" t="s">
        <v>99</v>
      </c>
      <c r="D54" s="5" t="s">
        <v>2</v>
      </c>
      <c r="E54" s="19" t="s">
        <v>104</v>
      </c>
      <c r="F54" s="23">
        <v>2533000000</v>
      </c>
      <c r="G54" s="15">
        <v>42628</v>
      </c>
      <c r="H54" s="15">
        <v>43098</v>
      </c>
      <c r="I54" s="26">
        <v>7</v>
      </c>
      <c r="J54" s="76">
        <v>320333156.61000001</v>
      </c>
      <c r="K54" s="37">
        <f t="shared" si="6"/>
        <v>0.12646393865377023</v>
      </c>
      <c r="L54" s="26">
        <v>7</v>
      </c>
      <c r="M54" s="76">
        <v>320333156.61000001</v>
      </c>
      <c r="N54" s="45">
        <f t="shared" si="7"/>
        <v>0.12646393865377023</v>
      </c>
      <c r="O54" s="40"/>
      <c r="P54" s="58"/>
      <c r="Q54" s="45">
        <f t="shared" si="8"/>
        <v>0</v>
      </c>
      <c r="R54" s="40">
        <f t="shared" ref="R54" si="18">I54-L54-O54</f>
        <v>0</v>
      </c>
      <c r="S54" s="58">
        <f t="shared" ref="S54" si="19">J54-M54-P54</f>
        <v>0</v>
      </c>
      <c r="T54" s="39">
        <f t="shared" si="9"/>
        <v>0</v>
      </c>
    </row>
    <row r="55" spans="1:20" s="4" customFormat="1" ht="25.5" x14ac:dyDescent="0.25">
      <c r="A55" s="52">
        <v>52</v>
      </c>
      <c r="B55" s="7" t="s">
        <v>61</v>
      </c>
      <c r="C55" s="91" t="s">
        <v>96</v>
      </c>
      <c r="D55" s="7" t="s">
        <v>6</v>
      </c>
      <c r="E55" s="18" t="s">
        <v>104</v>
      </c>
      <c r="F55" s="51">
        <v>1551850104</v>
      </c>
      <c r="G55" s="31">
        <v>42674</v>
      </c>
      <c r="H55" s="31">
        <v>42822</v>
      </c>
      <c r="I55" s="29">
        <v>88</v>
      </c>
      <c r="J55" s="77">
        <v>5770372011.8499994</v>
      </c>
      <c r="K55" s="38">
        <f t="shared" si="6"/>
        <v>3.7183823340775439</v>
      </c>
      <c r="L55" s="29">
        <v>86</v>
      </c>
      <c r="M55" s="77">
        <v>5652924596.9399996</v>
      </c>
      <c r="N55" s="67">
        <f t="shared" si="7"/>
        <v>3.6427001437633693</v>
      </c>
      <c r="O55" s="41"/>
      <c r="P55" s="54"/>
      <c r="Q55" s="67">
        <f t="shared" si="8"/>
        <v>0</v>
      </c>
      <c r="R55" s="41">
        <f t="shared" ref="R55:R56" si="20">I55-L55-O55</f>
        <v>2</v>
      </c>
      <c r="S55" s="54">
        <f t="shared" ref="S55:S56" si="21">J55-M55-P55</f>
        <v>117447414.90999985</v>
      </c>
      <c r="T55" s="49">
        <f t="shared" si="9"/>
        <v>2.0353525677167882E-2</v>
      </c>
    </row>
    <row r="56" spans="1:20" s="11" customFormat="1" ht="25.5" x14ac:dyDescent="0.25">
      <c r="A56" s="19">
        <v>53</v>
      </c>
      <c r="B56" s="6" t="s">
        <v>62</v>
      </c>
      <c r="C56" s="90" t="s">
        <v>101</v>
      </c>
      <c r="D56" s="5" t="s">
        <v>2</v>
      </c>
      <c r="E56" s="19" t="s">
        <v>104</v>
      </c>
      <c r="F56" s="23">
        <v>1615000000</v>
      </c>
      <c r="G56" s="15">
        <v>42642</v>
      </c>
      <c r="H56" s="15">
        <v>44865</v>
      </c>
      <c r="I56" s="26">
        <v>27</v>
      </c>
      <c r="J56" s="76">
        <v>73909184.709999993</v>
      </c>
      <c r="K56" s="37">
        <f t="shared" si="6"/>
        <v>4.5764201058823527E-2</v>
      </c>
      <c r="L56" s="26">
        <v>27</v>
      </c>
      <c r="M56" s="76">
        <v>73909184.709999993</v>
      </c>
      <c r="N56" s="45">
        <f t="shared" si="7"/>
        <v>4.5764201058823527E-2</v>
      </c>
      <c r="O56" s="40"/>
      <c r="P56" s="58"/>
      <c r="Q56" s="45">
        <f t="shared" si="8"/>
        <v>0</v>
      </c>
      <c r="R56" s="40">
        <f t="shared" si="20"/>
        <v>0</v>
      </c>
      <c r="S56" s="58">
        <f t="shared" si="21"/>
        <v>0</v>
      </c>
      <c r="T56" s="39">
        <f t="shared" si="9"/>
        <v>0</v>
      </c>
    </row>
    <row r="57" spans="1:20" s="11" customFormat="1" ht="25.5" x14ac:dyDescent="0.25">
      <c r="A57" s="17">
        <v>54</v>
      </c>
      <c r="B57" s="6" t="s">
        <v>63</v>
      </c>
      <c r="C57" s="87" t="s">
        <v>91</v>
      </c>
      <c r="D57" s="5" t="s">
        <v>2</v>
      </c>
      <c r="E57" s="19" t="s">
        <v>104</v>
      </c>
      <c r="F57" s="21">
        <v>1575000000</v>
      </c>
      <c r="G57" s="15">
        <v>42674</v>
      </c>
      <c r="H57" s="15">
        <v>42860</v>
      </c>
      <c r="I57" s="24">
        <v>11</v>
      </c>
      <c r="J57" s="76">
        <v>2200222745.3499999</v>
      </c>
      <c r="K57" s="37">
        <f t="shared" si="6"/>
        <v>1.3969668224444445</v>
      </c>
      <c r="L57" s="24">
        <v>3</v>
      </c>
      <c r="M57" s="76">
        <v>315774253.95999998</v>
      </c>
      <c r="N57" s="45">
        <f t="shared" si="7"/>
        <v>0.20049158981587301</v>
      </c>
      <c r="O57" s="40">
        <v>7</v>
      </c>
      <c r="P57" s="58">
        <v>1331734718.76</v>
      </c>
      <c r="Q57" s="45">
        <f t="shared" si="8"/>
        <v>0.84554585318095232</v>
      </c>
      <c r="R57" s="40">
        <f t="shared" ref="R57:S58" si="22">I57-L57-O57</f>
        <v>1</v>
      </c>
      <c r="S57" s="58">
        <f t="shared" si="22"/>
        <v>552713772.62999988</v>
      </c>
      <c r="T57" s="39">
        <f t="shared" si="9"/>
        <v>0.25120809872460304</v>
      </c>
    </row>
    <row r="58" spans="1:20" s="11" customFormat="1" ht="25.5" x14ac:dyDescent="0.25">
      <c r="A58" s="17">
        <v>55</v>
      </c>
      <c r="B58" s="6" t="s">
        <v>64</v>
      </c>
      <c r="C58" s="87" t="s">
        <v>101</v>
      </c>
      <c r="D58" s="5" t="s">
        <v>2</v>
      </c>
      <c r="E58" s="19" t="s">
        <v>104</v>
      </c>
      <c r="F58" s="21">
        <v>427500000</v>
      </c>
      <c r="G58" s="15">
        <v>42662</v>
      </c>
      <c r="H58" s="15">
        <v>44865</v>
      </c>
      <c r="I58" s="24">
        <v>5</v>
      </c>
      <c r="J58" s="76">
        <v>21492928.219999999</v>
      </c>
      <c r="K58" s="37">
        <f t="shared" si="6"/>
        <v>5.0275855485380112E-2</v>
      </c>
      <c r="L58" s="24">
        <v>5</v>
      </c>
      <c r="M58" s="76">
        <v>21492928.219999999</v>
      </c>
      <c r="N58" s="45">
        <f t="shared" si="7"/>
        <v>5.0275855485380112E-2</v>
      </c>
      <c r="O58" s="40"/>
      <c r="P58" s="58"/>
      <c r="Q58" s="45">
        <f t="shared" si="8"/>
        <v>0</v>
      </c>
      <c r="R58" s="40">
        <f t="shared" si="22"/>
        <v>0</v>
      </c>
      <c r="S58" s="58">
        <f t="shared" si="22"/>
        <v>0</v>
      </c>
      <c r="T58" s="39">
        <f t="shared" si="9"/>
        <v>0</v>
      </c>
    </row>
    <row r="59" spans="1:20" s="11" customFormat="1" ht="38.25" x14ac:dyDescent="0.25">
      <c r="A59" s="18">
        <v>56</v>
      </c>
      <c r="B59" s="7" t="s">
        <v>65</v>
      </c>
      <c r="C59" s="89" t="s">
        <v>97</v>
      </c>
      <c r="D59" s="7" t="s">
        <v>6</v>
      </c>
      <c r="E59" s="18" t="s">
        <v>104</v>
      </c>
      <c r="F59" s="22">
        <v>151200000</v>
      </c>
      <c r="G59" s="31">
        <v>42692</v>
      </c>
      <c r="H59" s="31">
        <v>42843</v>
      </c>
      <c r="I59" s="25">
        <v>39</v>
      </c>
      <c r="J59" s="77">
        <v>314129372.19000006</v>
      </c>
      <c r="K59" s="38">
        <f t="shared" si="6"/>
        <v>2.0775752128968259</v>
      </c>
      <c r="L59" s="25">
        <v>39</v>
      </c>
      <c r="M59" s="77">
        <v>314129372.19000006</v>
      </c>
      <c r="N59" s="67">
        <f t="shared" si="7"/>
        <v>2.0775752128968259</v>
      </c>
      <c r="O59" s="41"/>
      <c r="P59" s="54"/>
      <c r="Q59" s="67">
        <f t="shared" si="8"/>
        <v>0</v>
      </c>
      <c r="R59" s="41">
        <f t="shared" ref="R59:R61" si="23">I59-L59-O59</f>
        <v>0</v>
      </c>
      <c r="S59" s="54">
        <f t="shared" ref="S59:S61" si="24">J59-M59-P59</f>
        <v>0</v>
      </c>
      <c r="T59" s="49">
        <f t="shared" si="9"/>
        <v>0</v>
      </c>
    </row>
    <row r="60" spans="1:20" s="11" customFormat="1" ht="38.25" x14ac:dyDescent="0.25">
      <c r="A60" s="18">
        <v>57</v>
      </c>
      <c r="B60" s="7" t="s">
        <v>66</v>
      </c>
      <c r="C60" s="89" t="s">
        <v>97</v>
      </c>
      <c r="D60" s="7" t="s">
        <v>6</v>
      </c>
      <c r="E60" s="18" t="s">
        <v>104</v>
      </c>
      <c r="F60" s="22">
        <v>352800000</v>
      </c>
      <c r="G60" s="31">
        <v>42692</v>
      </c>
      <c r="H60" s="31">
        <v>42843</v>
      </c>
      <c r="I60" s="25">
        <v>147</v>
      </c>
      <c r="J60" s="77">
        <v>1304398452.3099995</v>
      </c>
      <c r="K60" s="38">
        <f t="shared" si="6"/>
        <v>3.6972745246882073</v>
      </c>
      <c r="L60" s="25">
        <v>147</v>
      </c>
      <c r="M60" s="77">
        <v>1304398452.3099995</v>
      </c>
      <c r="N60" s="67">
        <f t="shared" si="7"/>
        <v>3.6972745246882073</v>
      </c>
      <c r="O60" s="41"/>
      <c r="P60" s="54"/>
      <c r="Q60" s="67">
        <f t="shared" si="8"/>
        <v>0</v>
      </c>
      <c r="R60" s="41">
        <f t="shared" si="23"/>
        <v>0</v>
      </c>
      <c r="S60" s="54">
        <f t="shared" si="24"/>
        <v>0</v>
      </c>
      <c r="T60" s="49">
        <f t="shared" si="9"/>
        <v>0</v>
      </c>
    </row>
    <row r="61" spans="1:20" s="4" customFormat="1" ht="38.25" x14ac:dyDescent="0.25">
      <c r="A61" s="17">
        <v>58</v>
      </c>
      <c r="B61" s="6" t="s">
        <v>68</v>
      </c>
      <c r="C61" s="87" t="s">
        <v>97</v>
      </c>
      <c r="D61" s="6" t="s">
        <v>2</v>
      </c>
      <c r="E61" s="17" t="s">
        <v>104</v>
      </c>
      <c r="F61" s="21">
        <v>535000000</v>
      </c>
      <c r="G61" s="15">
        <v>42684</v>
      </c>
      <c r="H61" s="15">
        <v>44865</v>
      </c>
      <c r="I61" s="24">
        <v>15</v>
      </c>
      <c r="J61" s="76">
        <v>382344216.44999993</v>
      </c>
      <c r="K61" s="37">
        <f t="shared" si="6"/>
        <v>0.71466208682242982</v>
      </c>
      <c r="L61" s="24">
        <v>15</v>
      </c>
      <c r="M61" s="76">
        <v>382344216.44999993</v>
      </c>
      <c r="N61" s="45">
        <f t="shared" si="7"/>
        <v>0.71466208682242982</v>
      </c>
      <c r="O61" s="40"/>
      <c r="P61" s="58"/>
      <c r="Q61" s="45">
        <f t="shared" si="8"/>
        <v>0</v>
      </c>
      <c r="R61" s="40">
        <f t="shared" si="23"/>
        <v>0</v>
      </c>
      <c r="S61" s="58">
        <f t="shared" si="24"/>
        <v>0</v>
      </c>
      <c r="T61" s="39">
        <f t="shared" si="9"/>
        <v>0</v>
      </c>
    </row>
    <row r="62" spans="1:20" s="4" customFormat="1" ht="38.25" x14ac:dyDescent="0.25">
      <c r="A62" s="19">
        <v>59</v>
      </c>
      <c r="B62" s="6" t="s">
        <v>69</v>
      </c>
      <c r="C62" s="87" t="s">
        <v>97</v>
      </c>
      <c r="D62" s="5" t="s">
        <v>2</v>
      </c>
      <c r="E62" s="17" t="s">
        <v>104</v>
      </c>
      <c r="F62" s="21">
        <v>337393700</v>
      </c>
      <c r="G62" s="15">
        <v>42684</v>
      </c>
      <c r="H62" s="15">
        <v>44865</v>
      </c>
      <c r="I62" s="26">
        <v>2</v>
      </c>
      <c r="J62" s="76">
        <v>15076353.489999998</v>
      </c>
      <c r="K62" s="37">
        <f t="shared" si="6"/>
        <v>4.4684751048997058E-2</v>
      </c>
      <c r="L62" s="26"/>
      <c r="M62" s="76"/>
      <c r="N62" s="45">
        <f t="shared" si="7"/>
        <v>0</v>
      </c>
      <c r="O62" s="40"/>
      <c r="P62" s="58"/>
      <c r="Q62" s="45">
        <f t="shared" si="8"/>
        <v>0</v>
      </c>
      <c r="R62" s="40"/>
      <c r="S62" s="58"/>
      <c r="T62" s="39">
        <f t="shared" si="9"/>
        <v>0</v>
      </c>
    </row>
    <row r="63" spans="1:20" s="4" customFormat="1" ht="25.5" x14ac:dyDescent="0.25">
      <c r="A63" s="19">
        <v>60</v>
      </c>
      <c r="B63" s="6" t="s">
        <v>80</v>
      </c>
      <c r="C63" s="87" t="s">
        <v>93</v>
      </c>
      <c r="D63" s="5" t="s">
        <v>2</v>
      </c>
      <c r="E63" s="17" t="s">
        <v>104</v>
      </c>
      <c r="F63" s="21">
        <v>1202620000</v>
      </c>
      <c r="G63" s="15">
        <v>42703</v>
      </c>
      <c r="H63" s="15">
        <v>44865</v>
      </c>
      <c r="I63" s="26">
        <v>8</v>
      </c>
      <c r="J63" s="76">
        <v>204703381.00999999</v>
      </c>
      <c r="K63" s="37">
        <f t="shared" si="6"/>
        <v>0.17021451581546956</v>
      </c>
      <c r="L63" s="26">
        <v>8</v>
      </c>
      <c r="M63" s="76">
        <v>204703381.00999999</v>
      </c>
      <c r="N63" s="45">
        <f t="shared" si="7"/>
        <v>0.17021451581546956</v>
      </c>
      <c r="O63" s="40"/>
      <c r="P63" s="58"/>
      <c r="Q63" s="45">
        <f t="shared" si="8"/>
        <v>0</v>
      </c>
      <c r="R63" s="40">
        <f t="shared" ref="R63" si="25">I63-L63-O63</f>
        <v>0</v>
      </c>
      <c r="S63" s="58">
        <f t="shared" ref="S63" si="26">J63-M63-P63</f>
        <v>0</v>
      </c>
      <c r="T63" s="39">
        <f t="shared" si="9"/>
        <v>0</v>
      </c>
    </row>
    <row r="64" spans="1:20" s="4" customFormat="1" ht="25.5" x14ac:dyDescent="0.25">
      <c r="A64" s="19">
        <v>61</v>
      </c>
      <c r="B64" s="6" t="s">
        <v>81</v>
      </c>
      <c r="C64" s="87" t="s">
        <v>93</v>
      </c>
      <c r="D64" s="5" t="s">
        <v>2</v>
      </c>
      <c r="E64" s="17" t="s">
        <v>107</v>
      </c>
      <c r="F64" s="21">
        <v>849855000</v>
      </c>
      <c r="G64" s="15">
        <v>42703</v>
      </c>
      <c r="H64" s="15">
        <v>44865</v>
      </c>
      <c r="I64" s="26"/>
      <c r="J64" s="76">
        <v>0</v>
      </c>
      <c r="K64" s="37">
        <f t="shared" si="6"/>
        <v>0</v>
      </c>
      <c r="L64" s="26"/>
      <c r="M64" s="76"/>
      <c r="N64" s="45">
        <f t="shared" si="7"/>
        <v>0</v>
      </c>
      <c r="O64" s="40"/>
      <c r="P64" s="58"/>
      <c r="Q64" s="45">
        <f t="shared" si="8"/>
        <v>0</v>
      </c>
      <c r="R64" s="40"/>
      <c r="S64" s="58"/>
      <c r="T64" s="39" t="str">
        <f t="shared" si="9"/>
        <v/>
      </c>
    </row>
    <row r="65" spans="1:20" s="4" customFormat="1" ht="25.5" x14ac:dyDescent="0.25">
      <c r="A65" s="19">
        <v>62</v>
      </c>
      <c r="B65" s="6" t="s">
        <v>82</v>
      </c>
      <c r="C65" s="90" t="s">
        <v>101</v>
      </c>
      <c r="D65" s="5" t="s">
        <v>2</v>
      </c>
      <c r="E65" s="17" t="s">
        <v>104</v>
      </c>
      <c r="F65" s="21">
        <v>1900000000</v>
      </c>
      <c r="G65" s="15">
        <v>42703</v>
      </c>
      <c r="H65" s="15">
        <v>44865</v>
      </c>
      <c r="I65" s="26">
        <v>15</v>
      </c>
      <c r="J65" s="76">
        <v>21161818.510000002</v>
      </c>
      <c r="K65" s="37">
        <f t="shared" si="6"/>
        <v>1.1137799215789475E-2</v>
      </c>
      <c r="L65" s="26">
        <v>15</v>
      </c>
      <c r="M65" s="76">
        <v>21161818.510000002</v>
      </c>
      <c r="N65" s="45">
        <f t="shared" si="7"/>
        <v>1.1137799215789475E-2</v>
      </c>
      <c r="O65" s="40"/>
      <c r="P65" s="58"/>
      <c r="Q65" s="45">
        <f t="shared" si="8"/>
        <v>0</v>
      </c>
      <c r="R65" s="40">
        <f t="shared" ref="R65" si="27">I65-L65-O65</f>
        <v>0</v>
      </c>
      <c r="S65" s="58">
        <f t="shared" ref="S65" si="28">J65-M65-P65</f>
        <v>0</v>
      </c>
      <c r="T65" s="39">
        <f t="shared" si="9"/>
        <v>0</v>
      </c>
    </row>
    <row r="66" spans="1:20" s="4" customFormat="1" ht="25.5" x14ac:dyDescent="0.25">
      <c r="A66" s="19">
        <v>63</v>
      </c>
      <c r="B66" s="6" t="s">
        <v>85</v>
      </c>
      <c r="C66" s="87" t="s">
        <v>95</v>
      </c>
      <c r="D66" s="5" t="s">
        <v>2</v>
      </c>
      <c r="E66" s="17" t="s">
        <v>107</v>
      </c>
      <c r="F66" s="21">
        <v>66455000</v>
      </c>
      <c r="G66" s="15">
        <v>42720</v>
      </c>
      <c r="H66" s="15">
        <v>44865</v>
      </c>
      <c r="I66" s="26"/>
      <c r="J66" s="76">
        <v>0</v>
      </c>
      <c r="K66" s="37">
        <f t="shared" si="6"/>
        <v>0</v>
      </c>
      <c r="L66" s="26"/>
      <c r="M66" s="76"/>
      <c r="N66" s="45">
        <f t="shared" si="7"/>
        <v>0</v>
      </c>
      <c r="O66" s="40"/>
      <c r="P66" s="58"/>
      <c r="Q66" s="45">
        <f t="shared" si="8"/>
        <v>0</v>
      </c>
      <c r="R66" s="40"/>
      <c r="S66" s="58"/>
      <c r="T66" s="39" t="str">
        <f t="shared" si="9"/>
        <v/>
      </c>
    </row>
    <row r="67" spans="1:20" s="4" customFormat="1" ht="25.5" x14ac:dyDescent="0.25">
      <c r="A67" s="19">
        <v>64</v>
      </c>
      <c r="B67" s="6" t="s">
        <v>83</v>
      </c>
      <c r="C67" s="87" t="s">
        <v>95</v>
      </c>
      <c r="D67" s="5" t="s">
        <v>2</v>
      </c>
      <c r="E67" s="17" t="s">
        <v>107</v>
      </c>
      <c r="F67" s="21">
        <v>33000000</v>
      </c>
      <c r="G67" s="15">
        <v>42720</v>
      </c>
      <c r="H67" s="15">
        <v>44865</v>
      </c>
      <c r="I67" s="26"/>
      <c r="J67" s="76">
        <v>0</v>
      </c>
      <c r="K67" s="37">
        <f t="shared" si="6"/>
        <v>0</v>
      </c>
      <c r="L67" s="26"/>
      <c r="M67" s="76"/>
      <c r="N67" s="45">
        <f t="shared" si="7"/>
        <v>0</v>
      </c>
      <c r="O67" s="40"/>
      <c r="P67" s="58"/>
      <c r="Q67" s="45">
        <f t="shared" si="8"/>
        <v>0</v>
      </c>
      <c r="R67" s="40"/>
      <c r="S67" s="58"/>
      <c r="T67" s="39" t="str">
        <f t="shared" si="9"/>
        <v/>
      </c>
    </row>
    <row r="68" spans="1:20" s="4" customFormat="1" ht="25.5" x14ac:dyDescent="0.25">
      <c r="A68" s="19">
        <v>65</v>
      </c>
      <c r="B68" s="6" t="s">
        <v>84</v>
      </c>
      <c r="C68" s="90" t="s">
        <v>101</v>
      </c>
      <c r="D68" s="5" t="s">
        <v>2</v>
      </c>
      <c r="E68" s="17" t="s">
        <v>104</v>
      </c>
      <c r="F68" s="21">
        <v>950000000</v>
      </c>
      <c r="G68" s="15">
        <v>42720</v>
      </c>
      <c r="H68" s="15">
        <v>44865</v>
      </c>
      <c r="I68" s="26">
        <v>4</v>
      </c>
      <c r="J68" s="76">
        <v>12305387.449999999</v>
      </c>
      <c r="K68" s="37">
        <f t="shared" si="6"/>
        <v>1.2953039421052632E-2</v>
      </c>
      <c r="L68" s="26">
        <v>4</v>
      </c>
      <c r="M68" s="76">
        <v>12305387.449999999</v>
      </c>
      <c r="N68" s="45">
        <f t="shared" si="7"/>
        <v>1.2953039421052632E-2</v>
      </c>
      <c r="O68" s="40"/>
      <c r="P68" s="58"/>
      <c r="Q68" s="45">
        <f t="shared" si="8"/>
        <v>0</v>
      </c>
      <c r="R68" s="40">
        <f t="shared" ref="R68" si="29">I68-L68-O68</f>
        <v>0</v>
      </c>
      <c r="S68" s="58">
        <f t="shared" ref="S68" si="30">J68-M68-P68</f>
        <v>0</v>
      </c>
      <c r="T68" s="39">
        <f t="shared" si="9"/>
        <v>0</v>
      </c>
    </row>
    <row r="69" spans="1:20" s="4" customFormat="1" ht="25.5" x14ac:dyDescent="0.25">
      <c r="A69" s="19">
        <v>66</v>
      </c>
      <c r="B69" s="6" t="s">
        <v>86</v>
      </c>
      <c r="C69" s="87" t="s">
        <v>97</v>
      </c>
      <c r="D69" s="5" t="s">
        <v>2</v>
      </c>
      <c r="E69" s="17" t="s">
        <v>104</v>
      </c>
      <c r="F69" s="21">
        <v>3032947000</v>
      </c>
      <c r="G69" s="15">
        <v>42740</v>
      </c>
      <c r="H69" s="15">
        <v>44865</v>
      </c>
      <c r="I69" s="26">
        <v>21</v>
      </c>
      <c r="J69" s="76">
        <v>117143123.64000003</v>
      </c>
      <c r="K69" s="37">
        <f t="shared" si="6"/>
        <v>3.8623531383832302E-2</v>
      </c>
      <c r="L69" s="26">
        <v>21</v>
      </c>
      <c r="M69" s="76">
        <v>117143123.63999999</v>
      </c>
      <c r="N69" s="45">
        <f t="shared" si="7"/>
        <v>3.8623531383832288E-2</v>
      </c>
      <c r="O69" s="40"/>
      <c r="P69" s="58"/>
      <c r="Q69" s="45">
        <f t="shared" si="8"/>
        <v>0</v>
      </c>
      <c r="R69" s="40">
        <f t="shared" ref="R69" si="31">I69-L69-O69</f>
        <v>0</v>
      </c>
      <c r="S69" s="58">
        <f t="shared" ref="S69" si="32">J69-M69-P69</f>
        <v>4.4703483581542969E-8</v>
      </c>
      <c r="T69" s="39">
        <f t="shared" si="9"/>
        <v>3.8161423558180063E-16</v>
      </c>
    </row>
    <row r="70" spans="1:20" s="4" customFormat="1" ht="25.5" x14ac:dyDescent="0.25">
      <c r="A70" s="19">
        <v>67</v>
      </c>
      <c r="B70" s="6" t="s">
        <v>87</v>
      </c>
      <c r="C70" s="87" t="s">
        <v>97</v>
      </c>
      <c r="D70" s="5" t="s">
        <v>2</v>
      </c>
      <c r="E70" s="17" t="s">
        <v>104</v>
      </c>
      <c r="F70" s="21">
        <v>669556300</v>
      </c>
      <c r="G70" s="15">
        <v>42740</v>
      </c>
      <c r="H70" s="15">
        <v>44865</v>
      </c>
      <c r="I70" s="26">
        <v>3</v>
      </c>
      <c r="J70" s="76">
        <v>63530666.870000005</v>
      </c>
      <c r="K70" s="37">
        <f t="shared" si="6"/>
        <v>9.4884727199191471E-2</v>
      </c>
      <c r="L70" s="26"/>
      <c r="M70" s="76"/>
      <c r="N70" s="45">
        <f t="shared" si="7"/>
        <v>0</v>
      </c>
      <c r="O70" s="40"/>
      <c r="P70" s="58"/>
      <c r="Q70" s="45">
        <f t="shared" si="8"/>
        <v>0</v>
      </c>
      <c r="R70" s="40"/>
      <c r="S70" s="58"/>
      <c r="T70" s="39">
        <f t="shared" si="9"/>
        <v>0</v>
      </c>
    </row>
    <row r="71" spans="1:20" s="4" customFormat="1" ht="51" x14ac:dyDescent="0.25">
      <c r="A71" s="19">
        <v>68</v>
      </c>
      <c r="B71" s="6" t="s">
        <v>102</v>
      </c>
      <c r="C71" s="87" t="s">
        <v>101</v>
      </c>
      <c r="D71" s="5" t="s">
        <v>2</v>
      </c>
      <c r="E71" s="17" t="s">
        <v>104</v>
      </c>
      <c r="F71" s="21">
        <v>1900000000</v>
      </c>
      <c r="G71" s="15">
        <v>42769</v>
      </c>
      <c r="H71" s="15">
        <v>44865</v>
      </c>
      <c r="I71" s="26">
        <v>11</v>
      </c>
      <c r="J71" s="76">
        <v>21510467.07</v>
      </c>
      <c r="K71" s="37">
        <f t="shared" si="6"/>
        <v>1.1321298457894736E-2</v>
      </c>
      <c r="L71" s="26">
        <v>11</v>
      </c>
      <c r="M71" s="76">
        <v>21510467.07</v>
      </c>
      <c r="N71" s="45">
        <f t="shared" si="7"/>
        <v>1.1321298457894736E-2</v>
      </c>
      <c r="O71" s="40"/>
      <c r="P71" s="58"/>
      <c r="Q71" s="45">
        <f t="shared" si="8"/>
        <v>0</v>
      </c>
      <c r="R71" s="40">
        <f t="shared" ref="R71" si="33">I71-L71-O71</f>
        <v>0</v>
      </c>
      <c r="S71" s="58">
        <f t="shared" ref="S71" si="34">J71-M71-P71</f>
        <v>0</v>
      </c>
      <c r="T71" s="39">
        <f t="shared" si="9"/>
        <v>0</v>
      </c>
    </row>
    <row r="72" spans="1:20" s="4" customFormat="1" ht="25.5" x14ac:dyDescent="0.25">
      <c r="A72" s="19">
        <v>69</v>
      </c>
      <c r="B72" s="6" t="s">
        <v>108</v>
      </c>
      <c r="C72" s="87" t="s">
        <v>101</v>
      </c>
      <c r="D72" s="5" t="s">
        <v>2</v>
      </c>
      <c r="E72" s="17" t="s">
        <v>104</v>
      </c>
      <c r="F72" s="21">
        <v>475000000</v>
      </c>
      <c r="G72" s="15">
        <v>42797</v>
      </c>
      <c r="H72" s="15">
        <v>44865</v>
      </c>
      <c r="I72" s="26">
        <v>1</v>
      </c>
      <c r="J72" s="76">
        <v>5682267.0199999996</v>
      </c>
      <c r="K72" s="37">
        <f t="shared" si="6"/>
        <v>1.1962667410526314E-2</v>
      </c>
      <c r="L72" s="26">
        <v>1</v>
      </c>
      <c r="M72" s="76">
        <v>5682267.0199999996</v>
      </c>
      <c r="N72" s="45">
        <f t="shared" si="7"/>
        <v>1.1962667410526314E-2</v>
      </c>
      <c r="O72" s="40"/>
      <c r="P72" s="58"/>
      <c r="Q72" s="45">
        <f t="shared" si="8"/>
        <v>0</v>
      </c>
      <c r="R72" s="40">
        <f t="shared" ref="R72" si="35">I72-L72-O72</f>
        <v>0</v>
      </c>
      <c r="S72" s="58">
        <f t="shared" ref="S72" si="36">J72-M72-P72</f>
        <v>0</v>
      </c>
      <c r="T72" s="39">
        <f t="shared" si="9"/>
        <v>0</v>
      </c>
    </row>
    <row r="73" spans="1:20" s="4" customFormat="1" ht="25.5" x14ac:dyDescent="0.25">
      <c r="A73" s="19">
        <v>70</v>
      </c>
      <c r="B73" s="6" t="s">
        <v>109</v>
      </c>
      <c r="C73" s="87" t="s">
        <v>88</v>
      </c>
      <c r="D73" s="5" t="s">
        <v>2</v>
      </c>
      <c r="E73" s="17" t="s">
        <v>104</v>
      </c>
      <c r="F73" s="21">
        <v>10395692450</v>
      </c>
      <c r="G73" s="15">
        <v>42814</v>
      </c>
      <c r="H73" s="15">
        <v>43455</v>
      </c>
      <c r="I73" s="26">
        <v>7</v>
      </c>
      <c r="J73" s="76">
        <v>434096258.13999999</v>
      </c>
      <c r="K73" s="37">
        <f t="shared" si="6"/>
        <v>4.1757320181206398E-2</v>
      </c>
      <c r="L73" s="26">
        <v>7</v>
      </c>
      <c r="M73" s="76">
        <v>434096258.13999999</v>
      </c>
      <c r="N73" s="45">
        <f t="shared" ref="N73:N76" si="37">M73/F73</f>
        <v>4.1757320181206398E-2</v>
      </c>
      <c r="O73" s="40"/>
      <c r="P73" s="58"/>
      <c r="Q73" s="45">
        <f t="shared" ref="Q73:Q76" si="38">P73/F73</f>
        <v>0</v>
      </c>
      <c r="R73" s="40">
        <f t="shared" ref="R73" si="39">I73-L73-O73</f>
        <v>0</v>
      </c>
      <c r="S73" s="58">
        <f t="shared" ref="S73" si="40">J73-M73-P73</f>
        <v>0</v>
      </c>
      <c r="T73" s="39">
        <f t="shared" si="9"/>
        <v>0</v>
      </c>
    </row>
    <row r="74" spans="1:20" s="4" customFormat="1" ht="38.25" x14ac:dyDescent="0.25">
      <c r="A74" s="19">
        <v>71</v>
      </c>
      <c r="B74" s="6" t="s">
        <v>110</v>
      </c>
      <c r="C74" s="87" t="s">
        <v>101</v>
      </c>
      <c r="D74" s="5" t="s">
        <v>2</v>
      </c>
      <c r="E74" s="17" t="s">
        <v>107</v>
      </c>
      <c r="F74" s="21">
        <v>190000000</v>
      </c>
      <c r="G74" s="15">
        <v>42830</v>
      </c>
      <c r="H74" s="15">
        <v>44865</v>
      </c>
      <c r="I74" s="26"/>
      <c r="J74" s="76">
        <v>0</v>
      </c>
      <c r="K74" s="37">
        <f t="shared" ref="K74:K77" si="41">J74/F74</f>
        <v>0</v>
      </c>
      <c r="L74" s="26"/>
      <c r="M74" s="76"/>
      <c r="N74" s="45">
        <f t="shared" si="37"/>
        <v>0</v>
      </c>
      <c r="O74" s="40"/>
      <c r="P74" s="58"/>
      <c r="Q74" s="45">
        <f t="shared" si="38"/>
        <v>0</v>
      </c>
      <c r="R74" s="40"/>
      <c r="S74" s="58"/>
      <c r="T74" s="39" t="str">
        <f t="shared" si="9"/>
        <v/>
      </c>
    </row>
    <row r="75" spans="1:20" s="4" customFormat="1" ht="12.75" x14ac:dyDescent="0.25">
      <c r="A75" s="19">
        <v>72</v>
      </c>
      <c r="B75" s="13" t="s">
        <v>111</v>
      </c>
      <c r="C75" s="87" t="s">
        <v>99</v>
      </c>
      <c r="D75" s="5" t="s">
        <v>6</v>
      </c>
      <c r="E75" s="17" t="s">
        <v>107</v>
      </c>
      <c r="F75" s="21">
        <v>250000000</v>
      </c>
      <c r="G75" s="15">
        <v>42849</v>
      </c>
      <c r="H75" s="15">
        <v>42985</v>
      </c>
      <c r="I75" s="26"/>
      <c r="J75" s="76">
        <v>0</v>
      </c>
      <c r="K75" s="37">
        <f t="shared" si="41"/>
        <v>0</v>
      </c>
      <c r="L75" s="26"/>
      <c r="M75" s="76"/>
      <c r="N75" s="45">
        <f t="shared" si="37"/>
        <v>0</v>
      </c>
      <c r="O75" s="40"/>
      <c r="P75" s="58"/>
      <c r="Q75" s="45">
        <f t="shared" si="38"/>
        <v>0</v>
      </c>
      <c r="R75" s="40"/>
      <c r="S75" s="58"/>
      <c r="T75" s="39" t="str">
        <f t="shared" si="9"/>
        <v/>
      </c>
    </row>
    <row r="76" spans="1:20" s="4" customFormat="1" ht="25.5" x14ac:dyDescent="0.25">
      <c r="A76" s="19">
        <v>73</v>
      </c>
      <c r="B76" s="13" t="s">
        <v>112</v>
      </c>
      <c r="C76" s="87" t="s">
        <v>99</v>
      </c>
      <c r="D76" s="5" t="s">
        <v>6</v>
      </c>
      <c r="E76" s="17" t="s">
        <v>107</v>
      </c>
      <c r="F76" s="21">
        <v>569500000</v>
      </c>
      <c r="G76" s="15">
        <v>42871</v>
      </c>
      <c r="H76" s="15">
        <v>43005</v>
      </c>
      <c r="I76" s="26"/>
      <c r="J76" s="76">
        <v>0</v>
      </c>
      <c r="K76" s="37">
        <f t="shared" si="41"/>
        <v>0</v>
      </c>
      <c r="L76" s="26"/>
      <c r="M76" s="76"/>
      <c r="N76" s="45">
        <f t="shared" si="37"/>
        <v>0</v>
      </c>
      <c r="O76" s="40"/>
      <c r="P76" s="58"/>
      <c r="Q76" s="45">
        <f t="shared" si="38"/>
        <v>0</v>
      </c>
      <c r="R76" s="40"/>
      <c r="S76" s="58"/>
      <c r="T76" s="39" t="str">
        <f t="shared" si="9"/>
        <v/>
      </c>
    </row>
    <row r="77" spans="1:20" s="4" customFormat="1" ht="38.25" x14ac:dyDescent="0.25">
      <c r="A77" s="19">
        <v>74</v>
      </c>
      <c r="B77" s="13" t="s">
        <v>113</v>
      </c>
      <c r="C77" s="87" t="s">
        <v>93</v>
      </c>
      <c r="D77" s="5" t="s">
        <v>6</v>
      </c>
      <c r="E77" s="17" t="s">
        <v>107</v>
      </c>
      <c r="F77" s="21">
        <v>140000000</v>
      </c>
      <c r="G77" s="15">
        <v>42874</v>
      </c>
      <c r="H77" s="15">
        <v>43055</v>
      </c>
      <c r="I77" s="26"/>
      <c r="J77" s="76">
        <v>0</v>
      </c>
      <c r="K77" s="37">
        <f t="shared" si="41"/>
        <v>0</v>
      </c>
      <c r="L77" s="26"/>
      <c r="M77" s="76"/>
      <c r="N77" s="45">
        <f t="shared" ref="N77" si="42">M77/F77</f>
        <v>0</v>
      </c>
      <c r="O77" s="40"/>
      <c r="P77" s="58"/>
      <c r="Q77" s="45">
        <f t="shared" ref="Q77" si="43">P77/F77</f>
        <v>0</v>
      </c>
      <c r="R77" s="40"/>
      <c r="S77" s="58"/>
      <c r="T77" s="39" t="str">
        <f t="shared" si="9"/>
        <v/>
      </c>
    </row>
    <row r="78" spans="1:20" s="11" customFormat="1" ht="12.75" x14ac:dyDescent="0.25">
      <c r="A78" s="100"/>
      <c r="B78" s="100"/>
      <c r="C78" s="100"/>
      <c r="D78" s="100"/>
      <c r="E78" s="100"/>
      <c r="F78" s="100"/>
      <c r="G78" s="100"/>
      <c r="H78" s="100"/>
      <c r="I78" s="27"/>
      <c r="J78" s="56"/>
      <c r="K78" s="35"/>
      <c r="L78" s="35"/>
      <c r="M78" s="35"/>
      <c r="N78" s="35"/>
      <c r="O78" s="42"/>
      <c r="P78" s="59"/>
      <c r="Q78" s="46"/>
      <c r="R78" s="27"/>
      <c r="S78" s="59"/>
      <c r="T78" s="59"/>
    </row>
    <row r="79" spans="1:20" s="11" customFormat="1" x14ac:dyDescent="0.25">
      <c r="A79" s="34"/>
      <c r="B79" t="s">
        <v>103</v>
      </c>
      <c r="C79" s="3"/>
      <c r="D79" s="1"/>
      <c r="E79" s="34"/>
      <c r="F79" s="2"/>
      <c r="G79" s="33"/>
      <c r="H79" s="33"/>
      <c r="I79" s="27"/>
      <c r="J79" s="56"/>
      <c r="K79" s="35"/>
      <c r="L79" s="35"/>
      <c r="M79" s="35"/>
      <c r="N79" s="35"/>
      <c r="O79" s="42"/>
      <c r="P79" s="59"/>
      <c r="Q79" s="46"/>
      <c r="R79" s="27"/>
      <c r="S79" s="59"/>
      <c r="T79" s="59"/>
    </row>
    <row r="80" spans="1:20" x14ac:dyDescent="0.25">
      <c r="B80" t="s">
        <v>104</v>
      </c>
      <c r="P80" s="59"/>
      <c r="Q80" s="46"/>
      <c r="R80" s="27"/>
      <c r="S80" s="59"/>
      <c r="T80" s="59"/>
    </row>
    <row r="81" spans="2:5" x14ac:dyDescent="0.25">
      <c r="B81" t="s">
        <v>105</v>
      </c>
    </row>
    <row r="82" spans="2:5" x14ac:dyDescent="0.25">
      <c r="B82" t="s">
        <v>106</v>
      </c>
    </row>
    <row r="83" spans="2:5" x14ac:dyDescent="0.25">
      <c r="B83"/>
    </row>
    <row r="84" spans="2:5" x14ac:dyDescent="0.25">
      <c r="B84"/>
    </row>
    <row r="85" spans="2:5" x14ac:dyDescent="0.25">
      <c r="B85"/>
    </row>
    <row r="86" spans="2:5" x14ac:dyDescent="0.25">
      <c r="B86"/>
    </row>
    <row r="88" spans="2:5" x14ac:dyDescent="0.25">
      <c r="B88" s="96"/>
      <c r="C88" s="96"/>
      <c r="D88" s="96"/>
      <c r="E88" s="96"/>
    </row>
  </sheetData>
  <autoFilter ref="A2:H3"/>
  <sortState ref="A4:N68">
    <sortCondition ref="A4:A68" customList="1,2,3,4,5,6,7,8,9,10,11,12"/>
  </sortState>
  <mergeCells count="15">
    <mergeCell ref="O2:Q2"/>
    <mergeCell ref="R2:T2"/>
    <mergeCell ref="B88:E88"/>
    <mergeCell ref="A1:T1"/>
    <mergeCell ref="A78:H78"/>
    <mergeCell ref="A2:A3"/>
    <mergeCell ref="B2:B3"/>
    <mergeCell ref="C2:C3"/>
    <mergeCell ref="D2:D3"/>
    <mergeCell ref="E2:E3"/>
    <mergeCell ref="F2:F3"/>
    <mergeCell ref="G2:G3"/>
    <mergeCell ref="H2:H3"/>
    <mergeCell ref="I2:K2"/>
    <mergeCell ref="L2:N2"/>
  </mergeCells>
  <pageMargins left="0.23622047244094491" right="0.23622047244094491" top="0.74803149606299213" bottom="0.74803149606299213" header="0.31496062992125984" footer="0.31496062992125984"/>
  <pageSetup paperSize="8" scale="56" fitToHeight="6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List1!$A$1:$A$4</xm:f>
          </x14:formula1>
          <xm:sqref>E4:E77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"/>
  <sheetViews>
    <sheetView workbookViewId="0">
      <selection activeCell="A40" sqref="A40"/>
    </sheetView>
  </sheetViews>
  <sheetFormatPr defaultRowHeight="15" x14ac:dyDescent="0.25"/>
  <cols>
    <col min="1" max="1" width="29.85546875" customWidth="1"/>
  </cols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Stav alokace výzev IROP</vt:lpstr>
      <vt:lpstr>List1</vt:lpstr>
      <vt:lpstr>'Stav alokace výzev IROP'!Názvy_tisku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2016-11-09T14:34:33Z</dcterms:created>
  <dcterms:modified xsi:type="dcterms:W3CDTF">2017-05-18T15:37:12Z</dcterms:modified>
</cp:coreProperties>
</file>