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Chart" sheetId="1" r:id="rId1"/>
    <sheet name="Example 1" sheetId="2" r:id="rId2"/>
    <sheet name="Chart Data" sheetId="3" r:id="rId3"/>
  </sheets>
  <definedNames>
    <definedName name="_xlnm.Print_Area" localSheetId="1">'Example 1'!$A$1:$AA$22</definedName>
  </definedNames>
  <calcPr fullCalcOnLoad="1"/>
</workbook>
</file>

<file path=xl/sharedStrings.xml><?xml version="1.0" encoding="utf-8"?>
<sst xmlns="http://schemas.openxmlformats.org/spreadsheetml/2006/main" count="114" uniqueCount="34">
  <si>
    <t>Initial pre-financing</t>
  </si>
  <si>
    <t>Annual pre-financing</t>
  </si>
  <si>
    <t>Final payment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</si>
  <si>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</si>
  <si>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</si>
  <si>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</si>
  <si>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</si>
  <si>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</si>
  <si>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</si>
  <si>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</si>
  <si>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</si>
  <si>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</si>
  <si>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Accounting year</t>
  </si>
  <si>
    <t>Financial year</t>
  </si>
  <si>
    <t>New system with level of initial pre-financing as proposed in draft regulation</t>
  </si>
  <si>
    <t>Totals</t>
  </si>
  <si>
    <t>Balance to be paid/recovered</t>
  </si>
  <si>
    <t>Balance for 2022</t>
  </si>
  <si>
    <t>Annual accounts for 2020-2021</t>
  </si>
  <si>
    <t>Interim payments for 2020-2021</t>
  </si>
  <si>
    <t>Annual pre-financing for 2021</t>
  </si>
  <si>
    <t>however, as the 95% ceiling is reached, this balance will not give rise to a cash transaction</t>
  </si>
  <si>
    <t>Balance from annual accounts</t>
  </si>
  <si>
    <t>Cumulative cashflow</t>
  </si>
  <si>
    <t>EU contribution paid</t>
  </si>
  <si>
    <t>EU contribution paid by COM/financial year</t>
  </si>
  <si>
    <t>Cumulative EU contribution paid by COM</t>
  </si>
  <si>
    <t>EXAMPLE: SPENDING PROFILE CORRESPONDING TO PAYMENT PROFILE MFF FOR COHESION FUND AND STRUCTURAL FUNDS</t>
  </si>
  <si>
    <t>Yearly cashflow for MS (1)</t>
  </si>
  <si>
    <t>EU contribution paid by MS to the beneficiaries and claimed from the COM</t>
  </si>
  <si>
    <t>EU contribution paid by MS to the beneficiaries and claimed from the COM / financial year</t>
  </si>
  <si>
    <t>Cumulative EU contribution paid by the MS to the beneficiaries and claimed from the COM</t>
  </si>
  <si>
    <t>(1) The yearly cashflow in a budgetary year is calculated as follows : (pre-financing paid + interim payments +/- balance from annual accounts) - (EU contribution paid by MS to beneficiaries and claimed from the COM)</t>
  </si>
  <si>
    <t>Cumulative EU contribution paid by MS to beneficiairies and claimed from the COM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</si>
</sst>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  <numFmt numFmtId="181" formatCode="0.00000"/>
    <numFmt numFmtId="182" formatCode="0.000000"/>
    <numFmt numFmtId="183" formatCode="0.000"/>
    <numFmt numFmtId="184" formatCode="0.0"/>
    <numFmt numFmtId="185" formatCode="0E+00"/>
    <numFmt numFmtId="186" formatCode="0.0E+00"/>
    <numFmt numFmtId="187" formatCode="0.000E+00"/>
    <numFmt numFmtId="188" formatCode="0.0000E+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;[Red]\-0.0\ "/>
    <numFmt numFmtId="195" formatCode="0.0%"/>
    <numFmt numFmtId="196" formatCode="0.00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8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84" fontId="9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9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4" fontId="0" fillId="0" borderId="14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 development 2014-2020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86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Cumulative EU contribution paid by COM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Data'!$B$2:$L$2</c:f>
              <c:numCache>
                <c:ptCount val="11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24.55</c:v>
                </c:pt>
                <c:pt idx="4">
                  <c:v>36.7</c:v>
                </c:pt>
                <c:pt idx="5">
                  <c:v>51</c:v>
                </c:pt>
                <c:pt idx="6">
                  <c:v>65</c:v>
                </c:pt>
                <c:pt idx="7">
                  <c:v>79.4</c:v>
                </c:pt>
                <c:pt idx="8">
                  <c:v>95</c:v>
                </c:pt>
                <c:pt idx="9">
                  <c:v>95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Cumulative EU contribution paid by MS to beneficiairies and claimed from the COM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Data'!$B$3:$L$3</c:f>
              <c:numCache>
                <c:ptCount val="11"/>
                <c:pt idx="0">
                  <c:v>0</c:v>
                </c:pt>
                <c:pt idx="1">
                  <c:v>3.4</c:v>
                </c:pt>
                <c:pt idx="2">
                  <c:v>8.7</c:v>
                </c:pt>
                <c:pt idx="3">
                  <c:v>19.3</c:v>
                </c:pt>
                <c:pt idx="4">
                  <c:v>31.9</c:v>
                </c:pt>
                <c:pt idx="5">
                  <c:v>46.5</c:v>
                </c:pt>
                <c:pt idx="6">
                  <c:v>60.6</c:v>
                </c:pt>
                <c:pt idx="7">
                  <c:v>75</c:v>
                </c:pt>
                <c:pt idx="8">
                  <c:v>90.8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79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585"/>
          <c:w val="0.73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152400</xdr:rowOff>
    </xdr:from>
    <xdr:to>
      <xdr:col>17</xdr:col>
      <xdr:colOff>409575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285875" y="638175"/>
        <a:ext cx="9486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77" zoomScaleNormal="77"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2.421875" style="0" customWidth="1"/>
    <col min="2" max="2" width="5.8515625" style="2" customWidth="1"/>
    <col min="3" max="17" width="5.7109375" style="2" customWidth="1"/>
    <col min="18" max="18" width="7.8515625" style="2" customWidth="1"/>
    <col min="19" max="19" width="5.7109375" style="2" customWidth="1"/>
    <col min="20" max="20" width="6.28125" style="2" customWidth="1"/>
    <col min="21" max="23" width="5.7109375" style="2" customWidth="1"/>
    <col min="24" max="24" width="2.140625" style="0" customWidth="1"/>
    <col min="25" max="25" width="11.8515625" style="0" customWidth="1"/>
    <col min="26" max="26" width="9.140625" style="0" hidden="1" customWidth="1"/>
  </cols>
  <sheetData>
    <row r="1" spans="1:23" s="16" customFormat="1" ht="18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spans="1:26" ht="15.75">
      <c r="A3" s="9" t="s">
        <v>14</v>
      </c>
      <c r="Y3" s="6"/>
      <c r="Z3" s="6"/>
    </row>
    <row r="4" spans="25:26" ht="12.75" customHeight="1">
      <c r="Y4" s="6"/>
      <c r="Z4" s="6"/>
    </row>
    <row r="5" spans="1:26" ht="12.75" customHeight="1">
      <c r="A5" s="1" t="s">
        <v>13</v>
      </c>
      <c r="B5" s="45">
        <v>2014</v>
      </c>
      <c r="C5" s="45"/>
      <c r="D5" s="45">
        <v>2015</v>
      </c>
      <c r="E5" s="45"/>
      <c r="F5" s="45">
        <v>2016</v>
      </c>
      <c r="G5" s="45"/>
      <c r="H5" s="45">
        <v>2017</v>
      </c>
      <c r="I5" s="45"/>
      <c r="J5" s="45">
        <v>2018</v>
      </c>
      <c r="K5" s="45"/>
      <c r="L5" s="45">
        <v>2019</v>
      </c>
      <c r="M5" s="45"/>
      <c r="N5" s="45">
        <v>2020</v>
      </c>
      <c r="O5" s="45"/>
      <c r="P5" s="45">
        <v>2021</v>
      </c>
      <c r="Q5" s="45"/>
      <c r="R5" s="45">
        <v>2022</v>
      </c>
      <c r="S5" s="45"/>
      <c r="T5" s="45">
        <v>2023</v>
      </c>
      <c r="U5" s="45"/>
      <c r="V5" s="47">
        <v>2024</v>
      </c>
      <c r="W5" s="48"/>
      <c r="Y5" s="21" t="s">
        <v>15</v>
      </c>
      <c r="Z5" s="6"/>
    </row>
    <row r="6" spans="1:26" ht="12.75">
      <c r="A6" s="1" t="s">
        <v>12</v>
      </c>
      <c r="B6" s="45" t="s">
        <v>3</v>
      </c>
      <c r="C6" s="45"/>
      <c r="D6" s="45"/>
      <c r="E6" s="45" t="s">
        <v>4</v>
      </c>
      <c r="F6" s="45"/>
      <c r="G6" s="45" t="s">
        <v>5</v>
      </c>
      <c r="H6" s="45"/>
      <c r="I6" s="45" t="s">
        <v>6</v>
      </c>
      <c r="J6" s="45"/>
      <c r="K6" s="45" t="s">
        <v>7</v>
      </c>
      <c r="L6" s="45"/>
      <c r="M6" s="45" t="s">
        <v>8</v>
      </c>
      <c r="N6" s="45"/>
      <c r="O6" s="45" t="s">
        <v>9</v>
      </c>
      <c r="P6" s="45"/>
      <c r="Q6" s="45" t="s">
        <v>10</v>
      </c>
      <c r="R6" s="45"/>
      <c r="S6" s="45" t="s">
        <v>11</v>
      </c>
      <c r="T6" s="45"/>
      <c r="V6" s="5"/>
      <c r="W6" s="5"/>
      <c r="Y6" s="6"/>
      <c r="Z6" s="6"/>
    </row>
    <row r="7" spans="1:26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5"/>
      <c r="W7" s="5"/>
      <c r="Y7" s="6"/>
      <c r="Z7" s="6"/>
    </row>
    <row r="8" spans="1:26" s="8" customFormat="1" ht="12.75">
      <c r="A8" s="36" t="s">
        <v>0</v>
      </c>
      <c r="B8" s="37"/>
      <c r="C8" s="37">
        <v>2</v>
      </c>
      <c r="D8" s="37">
        <v>1</v>
      </c>
      <c r="E8" s="37"/>
      <c r="F8" s="37">
        <v>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Y8" s="38">
        <f>SUM(B8:U8)</f>
        <v>4</v>
      </c>
      <c r="Z8" s="39"/>
    </row>
    <row r="9" spans="1:26" s="8" customFormat="1" ht="12.75">
      <c r="A9" s="36" t="s">
        <v>1</v>
      </c>
      <c r="B9" s="37"/>
      <c r="C9" s="37"/>
      <c r="D9" s="37"/>
      <c r="E9" s="37"/>
      <c r="F9" s="37">
        <v>2</v>
      </c>
      <c r="G9" s="37"/>
      <c r="H9" s="37">
        <v>2.5</v>
      </c>
      <c r="I9" s="37"/>
      <c r="J9" s="37">
        <v>2.5</v>
      </c>
      <c r="K9" s="37"/>
      <c r="L9" s="37">
        <v>2.5</v>
      </c>
      <c r="M9" s="37"/>
      <c r="N9" s="37">
        <v>2.5</v>
      </c>
      <c r="O9" s="37"/>
      <c r="P9" s="37">
        <v>2.5</v>
      </c>
      <c r="Q9" s="37"/>
      <c r="R9" s="37">
        <v>2.5</v>
      </c>
      <c r="S9" s="37"/>
      <c r="T9" s="37"/>
      <c r="U9" s="37"/>
      <c r="V9" s="37"/>
      <c r="W9" s="37"/>
      <c r="Y9" s="40"/>
      <c r="Z9" s="39"/>
    </row>
    <row r="10" spans="1:27" s="19" customFormat="1" ht="12.75">
      <c r="A10" s="18" t="s">
        <v>29</v>
      </c>
      <c r="B10" s="29"/>
      <c r="C10" s="30">
        <v>0</v>
      </c>
      <c r="D10" s="30">
        <v>1.7</v>
      </c>
      <c r="E10" s="30">
        <v>1.7</v>
      </c>
      <c r="F10" s="30">
        <v>2.65</v>
      </c>
      <c r="G10" s="30">
        <v>2.65</v>
      </c>
      <c r="H10" s="30">
        <v>5.3</v>
      </c>
      <c r="I10" s="30">
        <v>5.3</v>
      </c>
      <c r="J10" s="30">
        <v>6.3</v>
      </c>
      <c r="K10" s="30">
        <v>6.3</v>
      </c>
      <c r="L10" s="30">
        <v>7.3</v>
      </c>
      <c r="M10" s="30">
        <v>7.3</v>
      </c>
      <c r="N10" s="30">
        <v>6.9</v>
      </c>
      <c r="O10" s="30">
        <v>7.2</v>
      </c>
      <c r="P10" s="30">
        <v>7.2</v>
      </c>
      <c r="Q10" s="30">
        <v>7.2</v>
      </c>
      <c r="R10" s="30">
        <v>7.9</v>
      </c>
      <c r="S10" s="30">
        <v>7.9</v>
      </c>
      <c r="T10" s="31"/>
      <c r="U10" s="29">
        <v>9.2</v>
      </c>
      <c r="V10" s="29"/>
      <c r="W10" s="31"/>
      <c r="Y10" s="27"/>
      <c r="Z10" s="20">
        <f>SUM(C10:W10)</f>
        <v>100.00000000000001</v>
      </c>
      <c r="AA10" s="25">
        <f>SUM(B10:W10)</f>
        <v>100.00000000000001</v>
      </c>
    </row>
    <row r="11" spans="1:26" s="8" customFormat="1" ht="12.75">
      <c r="A11" s="36" t="s">
        <v>24</v>
      </c>
      <c r="B11" s="37"/>
      <c r="C11" s="37">
        <f aca="true" t="shared" si="0" ref="C11:S11">ROUND(C10*0.9,1)</f>
        <v>0</v>
      </c>
      <c r="D11" s="37">
        <f t="shared" si="0"/>
        <v>1.5</v>
      </c>
      <c r="E11" s="37">
        <f t="shared" si="0"/>
        <v>1.5</v>
      </c>
      <c r="F11" s="37">
        <f t="shared" si="0"/>
        <v>2.4</v>
      </c>
      <c r="G11" s="37">
        <f t="shared" si="0"/>
        <v>2.4</v>
      </c>
      <c r="H11" s="37">
        <f t="shared" si="0"/>
        <v>4.8</v>
      </c>
      <c r="I11" s="37">
        <f t="shared" si="0"/>
        <v>4.8</v>
      </c>
      <c r="J11" s="37">
        <f t="shared" si="0"/>
        <v>5.7</v>
      </c>
      <c r="K11" s="37">
        <f t="shared" si="0"/>
        <v>5.7</v>
      </c>
      <c r="L11" s="37">
        <f t="shared" si="0"/>
        <v>6.6</v>
      </c>
      <c r="M11" s="37">
        <f t="shared" si="0"/>
        <v>6.6</v>
      </c>
      <c r="N11" s="37">
        <f t="shared" si="0"/>
        <v>6.2</v>
      </c>
      <c r="O11" s="37">
        <f t="shared" si="0"/>
        <v>6.5</v>
      </c>
      <c r="P11" s="37">
        <f t="shared" si="0"/>
        <v>6.5</v>
      </c>
      <c r="Q11" s="37">
        <f t="shared" si="0"/>
        <v>6.5</v>
      </c>
      <c r="R11" s="37">
        <f t="shared" si="0"/>
        <v>7.1</v>
      </c>
      <c r="S11" s="37">
        <f t="shared" si="0"/>
        <v>7.1</v>
      </c>
      <c r="T11" s="37"/>
      <c r="U11" s="37"/>
      <c r="V11" s="37"/>
      <c r="W11" s="37"/>
      <c r="Y11" s="41">
        <f>SUM(B9:W9)+SUM(B11:W11)+SUM(B12:W12)</f>
        <v>90.99999999999999</v>
      </c>
      <c r="Z11" s="39"/>
    </row>
    <row r="12" spans="1:26" s="8" customFormat="1" ht="12.75">
      <c r="A12" s="36" t="s">
        <v>22</v>
      </c>
      <c r="B12" s="37"/>
      <c r="C12" s="37"/>
      <c r="D12" s="37"/>
      <c r="E12" s="37"/>
      <c r="F12" s="37">
        <f>C10+D10-D9-C11-D11</f>
        <v>0.19999999999999996</v>
      </c>
      <c r="G12" s="37"/>
      <c r="H12" s="37">
        <f>E10+F10-F9-E11-F11</f>
        <v>-1.5500000000000003</v>
      </c>
      <c r="I12" s="37"/>
      <c r="J12" s="37">
        <f>G10+H10-H9-G11-H11</f>
        <v>-1.7500000000000004</v>
      </c>
      <c r="K12" s="37"/>
      <c r="L12" s="37">
        <f>I10+J10-J9-I11-J11</f>
        <v>-1.4000000000000004</v>
      </c>
      <c r="M12" s="37"/>
      <c r="N12" s="37">
        <f>K10+L10-L9-K11-L11</f>
        <v>-1.2000000000000002</v>
      </c>
      <c r="O12" s="37"/>
      <c r="P12" s="37">
        <f>M10+N10-N9-M11-N11</f>
        <v>-1.1000000000000005</v>
      </c>
      <c r="Q12" s="37"/>
      <c r="R12" s="37">
        <f>O10+P10-P9-O11-P11</f>
        <v>-1.0999999999999996</v>
      </c>
      <c r="S12" s="37"/>
      <c r="T12" s="37">
        <v>0</v>
      </c>
      <c r="U12" s="37"/>
      <c r="V12" s="37"/>
      <c r="W12" s="37"/>
      <c r="Y12" s="42"/>
      <c r="Z12" s="39">
        <f>Y8+Y9+Y11+Y12</f>
        <v>94.99999999999999</v>
      </c>
    </row>
    <row r="13" spans="1:26" s="8" customFormat="1" ht="12.75">
      <c r="A13" s="36" t="s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>
        <f>SUM(B10:W10)-SUM(B8:W8)-SUM(B9:W9)-SUM(B11:W11)-SUM(B12:W12)</f>
        <v>5.000000000000024</v>
      </c>
      <c r="W13" s="37"/>
      <c r="Y13" s="38">
        <f>V13</f>
        <v>5.000000000000024</v>
      </c>
      <c r="Z13" s="39"/>
    </row>
    <row r="14" spans="2:26" ht="12.7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34"/>
      <c r="V14" s="33"/>
      <c r="W14" s="33"/>
      <c r="Y14" s="7"/>
      <c r="Z14" s="6"/>
    </row>
    <row r="15" spans="1:26" ht="12.75">
      <c r="A15" s="1" t="s">
        <v>25</v>
      </c>
      <c r="B15" s="46">
        <f>C8+C9+C11+C12</f>
        <v>2</v>
      </c>
      <c r="C15" s="46"/>
      <c r="D15" s="43">
        <f>D8+D9+D11+E11+D12</f>
        <v>4</v>
      </c>
      <c r="E15" s="44"/>
      <c r="F15" s="43">
        <f>F8+F9+F11+G11+F12</f>
        <v>8</v>
      </c>
      <c r="G15" s="44"/>
      <c r="H15" s="43">
        <f>H8+H9+H11+I11+H12</f>
        <v>10.549999999999999</v>
      </c>
      <c r="I15" s="44"/>
      <c r="J15" s="43">
        <f>J8+J9+J11+K11+J12</f>
        <v>12.149999999999999</v>
      </c>
      <c r="K15" s="44"/>
      <c r="L15" s="43">
        <f>L8+L9+L11+M11+L12</f>
        <v>14.299999999999999</v>
      </c>
      <c r="M15" s="44"/>
      <c r="N15" s="43">
        <f>N8+N9+N11+O11+N12</f>
        <v>14</v>
      </c>
      <c r="O15" s="44"/>
      <c r="P15" s="43">
        <f>P8+P9+P11+Q11+P12</f>
        <v>14.399999999999999</v>
      </c>
      <c r="Q15" s="44"/>
      <c r="R15" s="43">
        <f>R8+R9+R11+S11+R12</f>
        <v>15.6</v>
      </c>
      <c r="S15" s="44"/>
      <c r="T15" s="46">
        <f>T8+T9+T11+U11+T12</f>
        <v>0</v>
      </c>
      <c r="U15" s="46"/>
      <c r="V15" s="46">
        <f>V13</f>
        <v>5.000000000000024</v>
      </c>
      <c r="W15" s="46"/>
      <c r="Y15" s="26">
        <f>SUM(B15:W15)</f>
        <v>100.00000000000003</v>
      </c>
      <c r="Z15" s="6"/>
    </row>
    <row r="16" spans="1:26" ht="12.75">
      <c r="A16" s="1" t="s">
        <v>26</v>
      </c>
      <c r="B16" s="46">
        <f>B15</f>
        <v>2</v>
      </c>
      <c r="C16" s="46"/>
      <c r="D16" s="46">
        <f>D15+B16</f>
        <v>6</v>
      </c>
      <c r="E16" s="46"/>
      <c r="F16" s="46">
        <f>F15+D16</f>
        <v>14</v>
      </c>
      <c r="G16" s="46"/>
      <c r="H16" s="46">
        <f>H15+F16</f>
        <v>24.549999999999997</v>
      </c>
      <c r="I16" s="46"/>
      <c r="J16" s="46">
        <f>J15+H16</f>
        <v>36.699999999999996</v>
      </c>
      <c r="K16" s="46"/>
      <c r="L16" s="46">
        <f>L15+J16</f>
        <v>50.99999999999999</v>
      </c>
      <c r="M16" s="46"/>
      <c r="N16" s="46">
        <f>N15+L16</f>
        <v>65</v>
      </c>
      <c r="O16" s="46"/>
      <c r="P16" s="46">
        <f>P15+N16</f>
        <v>79.4</v>
      </c>
      <c r="Q16" s="46"/>
      <c r="R16" s="46">
        <f>R15+P16</f>
        <v>95</v>
      </c>
      <c r="S16" s="46"/>
      <c r="T16" s="46">
        <f>T15+R16</f>
        <v>95</v>
      </c>
      <c r="U16" s="46"/>
      <c r="V16" s="46">
        <f>V15+T16</f>
        <v>100.00000000000003</v>
      </c>
      <c r="W16" s="46"/>
      <c r="Y16" s="6"/>
      <c r="Z16" s="6"/>
    </row>
    <row r="17" spans="1:26" ht="12.75">
      <c r="A17" s="36" t="s">
        <v>30</v>
      </c>
      <c r="B17" s="43">
        <f>B10+C10</f>
        <v>0</v>
      </c>
      <c r="C17" s="44"/>
      <c r="D17" s="43">
        <f>D10+E10</f>
        <v>3.4</v>
      </c>
      <c r="E17" s="44"/>
      <c r="F17" s="43">
        <f>F10+G10</f>
        <v>5.3</v>
      </c>
      <c r="G17" s="44"/>
      <c r="H17" s="43">
        <f>H10+I10</f>
        <v>10.6</v>
      </c>
      <c r="I17" s="44"/>
      <c r="J17" s="43">
        <f>J10+K10</f>
        <v>12.6</v>
      </c>
      <c r="K17" s="44"/>
      <c r="L17" s="43">
        <f>L10+M10</f>
        <v>14.6</v>
      </c>
      <c r="M17" s="44"/>
      <c r="N17" s="43">
        <f>N10+O10</f>
        <v>14.100000000000001</v>
      </c>
      <c r="O17" s="44"/>
      <c r="P17" s="43">
        <f>P10+Q10</f>
        <v>14.4</v>
      </c>
      <c r="Q17" s="44"/>
      <c r="R17" s="43">
        <f>R10+S10</f>
        <v>15.8</v>
      </c>
      <c r="S17" s="44"/>
      <c r="T17" s="43">
        <f>T10+U10</f>
        <v>9.2</v>
      </c>
      <c r="U17" s="44"/>
      <c r="V17" s="43"/>
      <c r="W17" s="44"/>
      <c r="Y17" s="6"/>
      <c r="Z17" s="6"/>
    </row>
    <row r="18" spans="1:26" ht="12.75">
      <c r="A18" s="1" t="s">
        <v>31</v>
      </c>
      <c r="B18" s="43">
        <f>B17</f>
        <v>0</v>
      </c>
      <c r="C18" s="44"/>
      <c r="D18" s="43">
        <f>D17+B18</f>
        <v>3.4</v>
      </c>
      <c r="E18" s="44"/>
      <c r="F18" s="43">
        <f>F17+D18</f>
        <v>8.7</v>
      </c>
      <c r="G18" s="44"/>
      <c r="H18" s="43">
        <f>H17+F18</f>
        <v>19.299999999999997</v>
      </c>
      <c r="I18" s="44"/>
      <c r="J18" s="43">
        <f>J17+H18</f>
        <v>31.9</v>
      </c>
      <c r="K18" s="44"/>
      <c r="L18" s="43">
        <f>L17+J18</f>
        <v>46.5</v>
      </c>
      <c r="M18" s="44"/>
      <c r="N18" s="43">
        <f>N17+L18</f>
        <v>60.6</v>
      </c>
      <c r="O18" s="44"/>
      <c r="P18" s="43">
        <f>P17+N18</f>
        <v>75</v>
      </c>
      <c r="Q18" s="44"/>
      <c r="R18" s="43">
        <f>R17+P18</f>
        <v>90.8</v>
      </c>
      <c r="S18" s="44"/>
      <c r="T18" s="43">
        <f>T17+R18</f>
        <v>100</v>
      </c>
      <c r="U18" s="44"/>
      <c r="V18" s="43"/>
      <c r="W18" s="44"/>
      <c r="Y18" s="6"/>
      <c r="Z18" s="6"/>
    </row>
    <row r="19" spans="1:26" ht="12.75">
      <c r="A19" s="12" t="s">
        <v>28</v>
      </c>
      <c r="B19" s="49">
        <f>B15-C10</f>
        <v>2</v>
      </c>
      <c r="C19" s="49"/>
      <c r="D19" s="49">
        <f>D15-D10-E10</f>
        <v>0.5999999999999999</v>
      </c>
      <c r="E19" s="49"/>
      <c r="F19" s="49">
        <f>F15-F10-G10</f>
        <v>2.6999999999999997</v>
      </c>
      <c r="G19" s="49"/>
      <c r="H19" s="49">
        <f>H15-H10-I10</f>
        <v>-0.05000000000000071</v>
      </c>
      <c r="I19" s="49"/>
      <c r="J19" s="49">
        <f>J15-J10-K10</f>
        <v>-0.45000000000000107</v>
      </c>
      <c r="K19" s="49"/>
      <c r="L19" s="49">
        <f>L15-L10-M10</f>
        <v>-0.3000000000000007</v>
      </c>
      <c r="M19" s="49"/>
      <c r="N19" s="49">
        <f>N15-N10-O10</f>
        <v>-0.10000000000000053</v>
      </c>
      <c r="O19" s="49"/>
      <c r="P19" s="49">
        <f>P15-P10-Q10</f>
        <v>0</v>
      </c>
      <c r="Q19" s="49"/>
      <c r="R19" s="49">
        <f>R15-R10-S10</f>
        <v>-0.20000000000000107</v>
      </c>
      <c r="S19" s="49"/>
      <c r="T19" s="49">
        <f>T15-T10-U10</f>
        <v>-9.2</v>
      </c>
      <c r="U19" s="49"/>
      <c r="V19" s="49">
        <f>V15-V10-W10</f>
        <v>5.000000000000024</v>
      </c>
      <c r="W19" s="49"/>
      <c r="X19" s="13"/>
      <c r="Y19" s="17"/>
      <c r="Z19" s="17"/>
    </row>
    <row r="20" spans="1:26" ht="12.75">
      <c r="A20" s="12" t="s">
        <v>23</v>
      </c>
      <c r="B20" s="49">
        <f>B19</f>
        <v>2</v>
      </c>
      <c r="C20" s="49"/>
      <c r="D20" s="49">
        <f>D19+B20</f>
        <v>2.5999999999999996</v>
      </c>
      <c r="E20" s="49"/>
      <c r="F20" s="49">
        <f>F19+D20</f>
        <v>5.299999999999999</v>
      </c>
      <c r="G20" s="49"/>
      <c r="H20" s="49">
        <f>H19+F20</f>
        <v>5.249999999999998</v>
      </c>
      <c r="I20" s="49"/>
      <c r="J20" s="49">
        <f>J19+H20</f>
        <v>4.799999999999997</v>
      </c>
      <c r="K20" s="49"/>
      <c r="L20" s="49">
        <f>L19+J20</f>
        <v>4.4999999999999964</v>
      </c>
      <c r="M20" s="49"/>
      <c r="N20" s="49">
        <f>N19+L20</f>
        <v>4.399999999999996</v>
      </c>
      <c r="O20" s="49"/>
      <c r="P20" s="49">
        <f>P19+N20</f>
        <v>4.399999999999996</v>
      </c>
      <c r="Q20" s="49"/>
      <c r="R20" s="49">
        <f>R19+P20</f>
        <v>4.199999999999995</v>
      </c>
      <c r="S20" s="49"/>
      <c r="T20" s="49">
        <f>T19+R20</f>
        <v>-5.000000000000004</v>
      </c>
      <c r="U20" s="49"/>
      <c r="V20" s="49">
        <f>V19+T20</f>
        <v>1.9539925233402755E-14</v>
      </c>
      <c r="W20" s="49"/>
      <c r="X20" s="13"/>
      <c r="Y20" s="17"/>
      <c r="Z20" s="17"/>
    </row>
    <row r="22" ht="12.75">
      <c r="A22" s="8" t="s">
        <v>32</v>
      </c>
    </row>
    <row r="23" ht="12.75">
      <c r="A23" s="8"/>
    </row>
    <row r="24" ht="12.75">
      <c r="A24" s="8"/>
    </row>
    <row r="25" ht="12.75">
      <c r="A25" s="8"/>
    </row>
    <row r="26" spans="1:26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3"/>
      <c r="Y26" s="17"/>
      <c r="Z26" s="17"/>
    </row>
    <row r="27" ht="12.75">
      <c r="A27" s="8"/>
    </row>
    <row r="28" ht="12.75">
      <c r="A28" s="8"/>
    </row>
    <row r="29" ht="12.75">
      <c r="A29" s="11"/>
    </row>
    <row r="30" ht="12.75">
      <c r="A30" s="23"/>
    </row>
    <row r="31" ht="12.75">
      <c r="A31" s="22"/>
    </row>
    <row r="36" spans="28:256" ht="12.75">
      <c r="AB36" s="2"/>
      <c r="AC36" s="2"/>
      <c r="AD36" s="2"/>
      <c r="AE36" s="2"/>
      <c r="AF36" s="2"/>
      <c r="AG36" s="24" t="s">
        <v>17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4" t="s">
        <v>17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4" t="s">
        <v>17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4" t="s">
        <v>17</v>
      </c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4" t="s">
        <v>17</v>
      </c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4" t="s">
        <v>17</v>
      </c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4" t="s">
        <v>17</v>
      </c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4" t="s">
        <v>17</v>
      </c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4" t="s">
        <v>17</v>
      </c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4" t="s">
        <v>17</v>
      </c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4" t="s">
        <v>17</v>
      </c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4" t="s">
        <v>17</v>
      </c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4" t="s">
        <v>17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4" t="s">
        <v>17</v>
      </c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8:256" ht="12.75">
      <c r="AB37" s="2"/>
      <c r="AC37" s="2"/>
      <c r="AD37" s="2"/>
      <c r="AE37" s="2"/>
      <c r="AF37" s="2"/>
      <c r="AG37" t="s">
        <v>18</v>
      </c>
      <c r="AH37" s="10" t="e">
        <f>#REF!+#REF!</f>
        <v>#REF!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t="s">
        <v>18</v>
      </c>
      <c r="AX37" s="10" t="e">
        <f>#REF!+#REF!</f>
        <v>#REF!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t="s">
        <v>18</v>
      </c>
      <c r="BN37" s="10" t="e">
        <f>#REF!+#REF!</f>
        <v>#REF!</v>
      </c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t="s">
        <v>18</v>
      </c>
      <c r="CD37" s="10" t="e">
        <f>#REF!+#REF!</f>
        <v>#REF!</v>
      </c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t="s">
        <v>18</v>
      </c>
      <c r="CT37" s="10" t="e">
        <f>#REF!+#REF!</f>
        <v>#REF!</v>
      </c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t="s">
        <v>18</v>
      </c>
      <c r="DJ37" s="10" t="e">
        <f>#REF!+#REF!</f>
        <v>#REF!</v>
      </c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t="s">
        <v>18</v>
      </c>
      <c r="DZ37" s="10" t="e">
        <f>#REF!+#REF!</f>
        <v>#REF!</v>
      </c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t="s">
        <v>18</v>
      </c>
      <c r="EP37" s="10" t="e">
        <f>#REF!+#REF!</f>
        <v>#REF!</v>
      </c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t="s">
        <v>18</v>
      </c>
      <c r="FF37" s="10" t="e">
        <f>#REF!+#REF!</f>
        <v>#REF!</v>
      </c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t="s">
        <v>18</v>
      </c>
      <c r="FV37" s="10" t="e">
        <f>#REF!+#REF!</f>
        <v>#REF!</v>
      </c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t="s">
        <v>18</v>
      </c>
      <c r="GL37" s="10" t="e">
        <f>#REF!+#REF!</f>
        <v>#REF!</v>
      </c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t="s">
        <v>18</v>
      </c>
      <c r="HB37" s="10" t="e">
        <f>#REF!+#REF!</f>
        <v>#REF!</v>
      </c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t="s">
        <v>18</v>
      </c>
      <c r="HR37" s="10" t="e">
        <f>#REF!+#REF!</f>
        <v>#REF!</v>
      </c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t="s">
        <v>18</v>
      </c>
      <c r="IH37" s="10" t="e">
        <f>#REF!+#REF!</f>
        <v>#REF!</v>
      </c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8:256" ht="12.75">
      <c r="AB38" s="2"/>
      <c r="AC38" s="2"/>
      <c r="AD38" s="2"/>
      <c r="AE38" s="2"/>
      <c r="AF38" s="2"/>
      <c r="AG38" t="s">
        <v>19</v>
      </c>
      <c r="AH38" s="10" t="e">
        <f>#REF!+#REF!</f>
        <v>#REF!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t="s">
        <v>19</v>
      </c>
      <c r="AX38" s="10" t="e">
        <f>#REF!+#REF!</f>
        <v>#REF!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t="s">
        <v>19</v>
      </c>
      <c r="BN38" s="10" t="e">
        <f>#REF!+#REF!</f>
        <v>#REF!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t="s">
        <v>19</v>
      </c>
      <c r="CD38" s="10" t="e">
        <f>#REF!+#REF!</f>
        <v>#REF!</v>
      </c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t="s">
        <v>19</v>
      </c>
      <c r="CT38" s="10" t="e">
        <f>#REF!+#REF!</f>
        <v>#REF!</v>
      </c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t="s">
        <v>19</v>
      </c>
      <c r="DJ38" s="10" t="e">
        <f>#REF!+#REF!</f>
        <v>#REF!</v>
      </c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t="s">
        <v>19</v>
      </c>
      <c r="DZ38" s="10" t="e">
        <f>#REF!+#REF!</f>
        <v>#REF!</v>
      </c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t="s">
        <v>19</v>
      </c>
      <c r="EP38" s="10" t="e">
        <f>#REF!+#REF!</f>
        <v>#REF!</v>
      </c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t="s">
        <v>19</v>
      </c>
      <c r="FF38" s="10" t="e">
        <f>#REF!+#REF!</f>
        <v>#REF!</v>
      </c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t="s">
        <v>19</v>
      </c>
      <c r="FV38" s="10" t="e">
        <f>#REF!+#REF!</f>
        <v>#REF!</v>
      </c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t="s">
        <v>19</v>
      </c>
      <c r="GL38" s="10" t="e">
        <f>#REF!+#REF!</f>
        <v>#REF!</v>
      </c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t="s">
        <v>19</v>
      </c>
      <c r="HB38" s="10" t="e">
        <f>#REF!+#REF!</f>
        <v>#REF!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t="s">
        <v>19</v>
      </c>
      <c r="HR38" s="10" t="e">
        <f>#REF!+#REF!</f>
        <v>#REF!</v>
      </c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t="s">
        <v>19</v>
      </c>
      <c r="IH38" s="10" t="e">
        <f>#REF!+#REF!</f>
        <v>#REF!</v>
      </c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8:256" ht="12.75">
      <c r="AB39" s="2"/>
      <c r="AC39" s="2"/>
      <c r="AD39" s="2"/>
      <c r="AE39" s="2"/>
      <c r="AF39" s="2"/>
      <c r="AG39" t="s">
        <v>20</v>
      </c>
      <c r="AH39" s="10" t="e">
        <f>#REF!</f>
        <v>#REF!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t="s">
        <v>20</v>
      </c>
      <c r="AX39" s="10" t="e">
        <f>#REF!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t="s">
        <v>20</v>
      </c>
      <c r="BN39" s="10" t="e">
        <f>#REF!</f>
        <v>#REF!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t="s">
        <v>20</v>
      </c>
      <c r="CD39" s="10" t="e">
        <f>#REF!</f>
        <v>#REF!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t="s">
        <v>20</v>
      </c>
      <c r="CT39" s="10" t="e">
        <f>#REF!</f>
        <v>#REF!</v>
      </c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t="s">
        <v>20</v>
      </c>
      <c r="DJ39" s="10" t="e">
        <f>#REF!</f>
        <v>#REF!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t="s">
        <v>20</v>
      </c>
      <c r="DZ39" s="10" t="e">
        <f>#REF!</f>
        <v>#REF!</v>
      </c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t="s">
        <v>20</v>
      </c>
      <c r="EP39" s="10" t="e">
        <f>#REF!</f>
        <v>#REF!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t="s">
        <v>20</v>
      </c>
      <c r="FF39" s="10" t="e">
        <f>#REF!</f>
        <v>#REF!</v>
      </c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t="s">
        <v>20</v>
      </c>
      <c r="FV39" s="10" t="e">
        <f>#REF!</f>
        <v>#REF!</v>
      </c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t="s">
        <v>20</v>
      </c>
      <c r="GL39" s="10" t="e">
        <f>#REF!</f>
        <v>#REF!</v>
      </c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t="s">
        <v>20</v>
      </c>
      <c r="HB39" s="10" t="e">
        <f>#REF!</f>
        <v>#REF!</v>
      </c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t="s">
        <v>20</v>
      </c>
      <c r="HR39" s="10" t="e">
        <f>#REF!</f>
        <v>#REF!</v>
      </c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t="s">
        <v>20</v>
      </c>
      <c r="IH39" s="10" t="e">
        <f>#REF!</f>
        <v>#REF!</v>
      </c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8:256" ht="12.75">
      <c r="AB40" s="2"/>
      <c r="AC40" s="2"/>
      <c r="AD40" s="2"/>
      <c r="AE40" s="2"/>
      <c r="AF40" s="2"/>
      <c r="AG40" t="s">
        <v>16</v>
      </c>
      <c r="AH40" s="10" t="e">
        <f>AH37-AH38-AH39</f>
        <v>#REF!</v>
      </c>
      <c r="AI40" s="2"/>
      <c r="AJ40" s="2" t="s">
        <v>21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t="s">
        <v>16</v>
      </c>
      <c r="AX40" s="10" t="e">
        <f>AX37-AX38-AX39</f>
        <v>#REF!</v>
      </c>
      <c r="AY40" s="2"/>
      <c r="AZ40" s="2" t="s">
        <v>21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t="s">
        <v>16</v>
      </c>
      <c r="BN40" s="10" t="e">
        <f>BN37-BN38-BN39</f>
        <v>#REF!</v>
      </c>
      <c r="BO40" s="2"/>
      <c r="BP40" s="2" t="s">
        <v>21</v>
      </c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t="s">
        <v>16</v>
      </c>
      <c r="CD40" s="10" t="e">
        <f>CD37-CD38-CD39</f>
        <v>#REF!</v>
      </c>
      <c r="CE40" s="2"/>
      <c r="CF40" s="2" t="s">
        <v>21</v>
      </c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t="s">
        <v>16</v>
      </c>
      <c r="CT40" s="10" t="e">
        <f>CT37-CT38-CT39</f>
        <v>#REF!</v>
      </c>
      <c r="CU40" s="2"/>
      <c r="CV40" s="2" t="s">
        <v>21</v>
      </c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t="s">
        <v>16</v>
      </c>
      <c r="DJ40" s="10" t="e">
        <f>DJ37-DJ38-DJ39</f>
        <v>#REF!</v>
      </c>
      <c r="DK40" s="2"/>
      <c r="DL40" s="2" t="s">
        <v>21</v>
      </c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t="s">
        <v>16</v>
      </c>
      <c r="DZ40" s="10" t="e">
        <f>DZ37-DZ38-DZ39</f>
        <v>#REF!</v>
      </c>
      <c r="EA40" s="2"/>
      <c r="EB40" s="2" t="s">
        <v>21</v>
      </c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t="s">
        <v>16</v>
      </c>
      <c r="EP40" s="10" t="e">
        <f>EP37-EP38-EP39</f>
        <v>#REF!</v>
      </c>
      <c r="EQ40" s="2"/>
      <c r="ER40" s="2" t="s">
        <v>21</v>
      </c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t="s">
        <v>16</v>
      </c>
      <c r="FF40" s="10" t="e">
        <f>FF37-FF38-FF39</f>
        <v>#REF!</v>
      </c>
      <c r="FG40" s="2"/>
      <c r="FH40" s="2" t="s">
        <v>21</v>
      </c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t="s">
        <v>16</v>
      </c>
      <c r="FV40" s="10" t="e">
        <f>FV37-FV38-FV39</f>
        <v>#REF!</v>
      </c>
      <c r="FW40" s="2"/>
      <c r="FX40" s="2" t="s">
        <v>21</v>
      </c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t="s">
        <v>16</v>
      </c>
      <c r="GL40" s="10" t="e">
        <f>GL37-GL38-GL39</f>
        <v>#REF!</v>
      </c>
      <c r="GM40" s="2"/>
      <c r="GN40" s="2" t="s">
        <v>21</v>
      </c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t="s">
        <v>16</v>
      </c>
      <c r="HB40" s="10" t="e">
        <f>HB37-HB38-HB39</f>
        <v>#REF!</v>
      </c>
      <c r="HC40" s="2"/>
      <c r="HD40" s="2" t="s">
        <v>21</v>
      </c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t="s">
        <v>16</v>
      </c>
      <c r="HR40" s="10" t="e">
        <f>HR37-HR38-HR39</f>
        <v>#REF!</v>
      </c>
      <c r="HS40" s="2"/>
      <c r="HT40" s="2" t="s">
        <v>21</v>
      </c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t="s">
        <v>16</v>
      </c>
      <c r="IH40" s="10" t="e">
        <f>IH37-IH38-IH39</f>
        <v>#REF!</v>
      </c>
      <c r="II40" s="2"/>
      <c r="IJ40" s="2" t="s">
        <v>21</v>
      </c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8:256" ht="12.75">
      <c r="AB41" s="2"/>
      <c r="AC41" s="2"/>
      <c r="AD41" s="2"/>
      <c r="AE41" s="2"/>
      <c r="AF41" s="2"/>
      <c r="AH41" s="1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 s="10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N41" s="10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D41" s="10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T41" s="10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J41" s="10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Z41" s="10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P41" s="10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F41" s="10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V41" s="10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L41" s="10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B41" s="10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R41" s="10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H41" s="10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54" spans="24:27" ht="12.75">
      <c r="X54" s="2"/>
      <c r="Y54" s="2"/>
      <c r="Z54" s="2"/>
      <c r="AA54" s="2"/>
    </row>
    <row r="55" spans="24:27" ht="12.75">
      <c r="X55" s="2"/>
      <c r="Y55" s="2"/>
      <c r="Z55" s="2"/>
      <c r="AA55" s="2"/>
    </row>
    <row r="56" spans="24:27" ht="12.75">
      <c r="X56" s="2"/>
      <c r="Y56" s="2"/>
      <c r="Z56" s="2"/>
      <c r="AA56" s="2"/>
    </row>
    <row r="57" spans="24:27" ht="12.75">
      <c r="X57" s="2"/>
      <c r="Y57" s="2"/>
      <c r="Z57" s="2"/>
      <c r="AA57" s="2"/>
    </row>
    <row r="58" spans="24:27" ht="12.75">
      <c r="X58" s="2"/>
      <c r="Y58" s="2"/>
      <c r="Z58" s="2"/>
      <c r="AA58" s="2"/>
    </row>
    <row r="59" spans="24:27" ht="12.75">
      <c r="X59" s="2"/>
      <c r="Y59" s="2"/>
      <c r="Z59" s="2"/>
      <c r="AA59" s="2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</sheetData>
  <sheetProtection/>
  <mergeCells count="87">
    <mergeCell ref="B6:D6"/>
    <mergeCell ref="L20:M20"/>
    <mergeCell ref="D15:E15"/>
    <mergeCell ref="P20:Q20"/>
    <mergeCell ref="R20:S20"/>
    <mergeCell ref="B20:C20"/>
    <mergeCell ref="D20:E20"/>
    <mergeCell ref="F20:G20"/>
    <mergeCell ref="H20:I20"/>
    <mergeCell ref="J20:K20"/>
    <mergeCell ref="V15:W15"/>
    <mergeCell ref="B16:C16"/>
    <mergeCell ref="D16:E16"/>
    <mergeCell ref="F16:G16"/>
    <mergeCell ref="H16:I16"/>
    <mergeCell ref="N20:O20"/>
    <mergeCell ref="N19:O19"/>
    <mergeCell ref="T20:U20"/>
    <mergeCell ref="V20:W20"/>
    <mergeCell ref="V19:W19"/>
    <mergeCell ref="P19:Q19"/>
    <mergeCell ref="V16:W16"/>
    <mergeCell ref="B19:C19"/>
    <mergeCell ref="D19:E19"/>
    <mergeCell ref="F19:G19"/>
    <mergeCell ref="H19:I19"/>
    <mergeCell ref="J19:K19"/>
    <mergeCell ref="E6:F6"/>
    <mergeCell ref="N15:O15"/>
    <mergeCell ref="T19:U19"/>
    <mergeCell ref="H5:I5"/>
    <mergeCell ref="J5:K5"/>
    <mergeCell ref="L5:M5"/>
    <mergeCell ref="M6:N6"/>
    <mergeCell ref="O6:P6"/>
    <mergeCell ref="R16:S16"/>
    <mergeCell ref="L19:M19"/>
    <mergeCell ref="B15:C15"/>
    <mergeCell ref="N5:O5"/>
    <mergeCell ref="A1:W1"/>
    <mergeCell ref="T16:U16"/>
    <mergeCell ref="K6:L6"/>
    <mergeCell ref="Q6:R6"/>
    <mergeCell ref="S6:T6"/>
    <mergeCell ref="B5:C5"/>
    <mergeCell ref="D5:E5"/>
    <mergeCell ref="P5:Q5"/>
    <mergeCell ref="G6:H6"/>
    <mergeCell ref="I6:J6"/>
    <mergeCell ref="F5:G5"/>
    <mergeCell ref="V17:W17"/>
    <mergeCell ref="T17:U17"/>
    <mergeCell ref="R19:S19"/>
    <mergeCell ref="V18:W18"/>
    <mergeCell ref="J15:K15"/>
    <mergeCell ref="F15:G15"/>
    <mergeCell ref="H15:I15"/>
    <mergeCell ref="P18:Q18"/>
    <mergeCell ref="R18:S18"/>
    <mergeCell ref="L17:M17"/>
    <mergeCell ref="J17:K17"/>
    <mergeCell ref="V5:W5"/>
    <mergeCell ref="R17:S17"/>
    <mergeCell ref="J16:K16"/>
    <mergeCell ref="L16:M16"/>
    <mergeCell ref="N16:O16"/>
    <mergeCell ref="L15:M15"/>
    <mergeCell ref="T18:U18"/>
    <mergeCell ref="J18:K18"/>
    <mergeCell ref="T5:U5"/>
    <mergeCell ref="R15:S15"/>
    <mergeCell ref="T15:U15"/>
    <mergeCell ref="P16:Q16"/>
    <mergeCell ref="N17:O17"/>
    <mergeCell ref="P17:Q17"/>
    <mergeCell ref="L18:M18"/>
    <mergeCell ref="N18:O18"/>
    <mergeCell ref="H18:I18"/>
    <mergeCell ref="R5:S5"/>
    <mergeCell ref="B18:C18"/>
    <mergeCell ref="D18:E18"/>
    <mergeCell ref="F18:G18"/>
    <mergeCell ref="P15:Q15"/>
    <mergeCell ref="B17:C17"/>
    <mergeCell ref="D17:E17"/>
    <mergeCell ref="F17:G17"/>
    <mergeCell ref="H17:I17"/>
  </mergeCells>
  <printOptions/>
  <pageMargins left="0.3543307086614173" right="0.15748031496062992" top="0.3937007874015748" bottom="0.3937007874015748" header="0.31496062992125984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7.140625" style="0" customWidth="1"/>
    <col min="2" max="12" width="8.421875" style="0" customWidth="1"/>
  </cols>
  <sheetData>
    <row r="1" spans="1:12" ht="12.75">
      <c r="A1" s="28" t="s">
        <v>13</v>
      </c>
      <c r="B1" s="28">
        <v>2014</v>
      </c>
      <c r="C1" s="28">
        <v>2015</v>
      </c>
      <c r="D1" s="28">
        <v>2016</v>
      </c>
      <c r="E1" s="28">
        <v>2017</v>
      </c>
      <c r="F1" s="28">
        <v>2018</v>
      </c>
      <c r="G1" s="28">
        <v>2019</v>
      </c>
      <c r="H1" s="28">
        <v>2020</v>
      </c>
      <c r="I1" s="28">
        <v>2021</v>
      </c>
      <c r="J1" s="28">
        <v>2022</v>
      </c>
      <c r="K1" s="28">
        <v>2023</v>
      </c>
      <c r="L1" s="28">
        <v>2024</v>
      </c>
    </row>
    <row r="2" spans="1:12" ht="12.75">
      <c r="A2" s="1" t="s">
        <v>26</v>
      </c>
      <c r="B2" s="35">
        <v>2</v>
      </c>
      <c r="C2" s="35">
        <v>6</v>
      </c>
      <c r="D2" s="35">
        <v>14</v>
      </c>
      <c r="E2" s="35">
        <v>24.55</v>
      </c>
      <c r="F2" s="35">
        <v>36.7</v>
      </c>
      <c r="G2" s="35">
        <v>51</v>
      </c>
      <c r="H2" s="35">
        <v>65</v>
      </c>
      <c r="I2" s="35">
        <v>79.4</v>
      </c>
      <c r="J2" s="35">
        <v>95</v>
      </c>
      <c r="K2" s="35">
        <v>95</v>
      </c>
      <c r="L2" s="35">
        <v>100</v>
      </c>
    </row>
    <row r="3" spans="1:12" ht="12.75">
      <c r="A3" s="1" t="s">
        <v>33</v>
      </c>
      <c r="B3" s="35">
        <v>0</v>
      </c>
      <c r="C3" s="35">
        <v>3.4</v>
      </c>
      <c r="D3" s="35">
        <v>8.7</v>
      </c>
      <c r="E3" s="35">
        <v>19.3</v>
      </c>
      <c r="F3" s="35">
        <v>31.9</v>
      </c>
      <c r="G3" s="35">
        <v>46.5</v>
      </c>
      <c r="H3" s="35">
        <v>60.6</v>
      </c>
      <c r="I3" s="35">
        <v>75</v>
      </c>
      <c r="J3" s="35">
        <v>90.8</v>
      </c>
      <c r="K3" s="35">
        <v>100</v>
      </c>
      <c r="L3" s="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tranngu</dc:creator>
  <cp:keywords/>
  <dc:description/>
  <cp:lastModifiedBy>Author</cp:lastModifiedBy>
  <cp:lastPrinted>2012-09-12T14:54:21Z</cp:lastPrinted>
  <dcterms:created xsi:type="dcterms:W3CDTF">2012-01-13T13:40:52Z</dcterms:created>
  <dcterms:modified xsi:type="dcterms:W3CDTF">2012-09-12T15:32:59Z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2043137637</vt:i4>
  </property>
  <property fmtid="{D5CDD505-2E9C-101B-9397-08002B2CF9AE}" pid="4" name="_EmailSubje">
    <vt:lpwstr>Fiche Evropské komise č. 26</vt:lpwstr>
  </property>
  <property fmtid="{D5CDD505-2E9C-101B-9397-08002B2CF9AE}" pid="5" name="_AuthorEma">
    <vt:lpwstr>Daniela.Grabmullerova@mmr.cz</vt:lpwstr>
  </property>
  <property fmtid="{D5CDD505-2E9C-101B-9397-08002B2CF9AE}" pid="6" name="_AuthorEmailDisplayNa">
    <vt:lpwstr>Grabmüllerová Daniela</vt:lpwstr>
  </property>
</Properties>
</file>