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codeName="ThisWorkbook" defaultThemeVersion="124226"/>
  <bookViews>
    <workbookView xWindow="480" yWindow="90" windowWidth="27795" windowHeight="12330"/>
  </bookViews>
  <sheets>
    <sheet name="Methodology" sheetId="4" r:id="rId1"/>
  </sheets>
  <calcPr calcId="145621"/>
</workbook>
</file>

<file path=xl/calcChain.xml><?xml version="1.0" encoding="utf-8"?>
<calcChain xmlns="http://schemas.openxmlformats.org/spreadsheetml/2006/main">
  <c r="G13" i="4" l="1"/>
  <c r="G12" i="4"/>
  <c r="G11" i="4"/>
  <c r="G10" i="4"/>
  <c r="G9" i="4"/>
  <c r="G8" i="4"/>
  <c r="F11" i="4"/>
  <c r="F12" i="4"/>
  <c r="F13" i="4" s="1"/>
  <c r="F10" i="4"/>
  <c r="F9" i="4"/>
  <c r="F8" i="4"/>
  <c r="F7" i="4"/>
  <c r="F6" i="4"/>
  <c r="F5" i="4"/>
  <c r="D27" i="4"/>
  <c r="D19" i="4"/>
  <c r="D20" i="4"/>
  <c r="D21" i="4"/>
  <c r="D22" i="4"/>
  <c r="D23" i="4"/>
  <c r="D24" i="4"/>
  <c r="D25" i="4"/>
  <c r="D26" i="4"/>
  <c r="D18" i="4"/>
  <c r="C27" i="4"/>
  <c r="C26" i="4"/>
  <c r="C25" i="4"/>
</calcChain>
</file>

<file path=xl/sharedStrings.xml><?xml version="1.0" encoding="utf-8"?>
<sst xmlns="http://schemas.openxmlformats.org/spreadsheetml/2006/main" count="27" uniqueCount="24">
  <si>
    <t>Initial pre-financing</t>
  </si>
  <si>
    <t>Annual pre-financing</t>
  </si>
  <si>
    <t xml:space="preserve">Main allocation </t>
  </si>
  <si>
    <t>up to 2015</t>
  </si>
  <si>
    <t>up to 2016</t>
  </si>
  <si>
    <t>up to 2017</t>
  </si>
  <si>
    <t>up to 2018</t>
  </si>
  <si>
    <t>up to 2019</t>
  </si>
  <si>
    <t>OP/Fund/Category of region</t>
  </si>
  <si>
    <t>N+3 target</t>
  </si>
  <si>
    <t>2014-2016</t>
  </si>
  <si>
    <t>2020-2023</t>
  </si>
  <si>
    <t>year</t>
  </si>
  <si>
    <t>Total allocation</t>
  </si>
  <si>
    <t>Financing Plan</t>
  </si>
  <si>
    <t>Years in the Financing Plan</t>
  </si>
  <si>
    <t>Cumulative amount of the main allocation</t>
  </si>
  <si>
    <t>Cumulative amount of the pre-financing</t>
  </si>
  <si>
    <t>TOTAL</t>
  </si>
  <si>
    <t>Total pre-financing</t>
  </si>
  <si>
    <t>Calculation of the annual instalments of the pre-financing</t>
  </si>
  <si>
    <t>Calculation of the automatic de-commitment</t>
  </si>
  <si>
    <t>EU contribution in the payment application submitted to meet N+3 target</t>
  </si>
  <si>
    <t>* The additional initial pre-financing, where applies, follows the same rules and is also fully taken into account.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</si>
</sst>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 ;_ * \-#,##0.00_ ;_ * &quot;-&quot;??_ ;_ @_ "/>
    <numFmt numFmtId="165" formatCode="0.000%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3" fillId="0" borderId="0"/>
    <xf numFmtId="164" fontId="2" fillId="0" borderId="0" applyFont="0" applyFill="0" applyBorder="0" applyAlignment="0" applyProtection="0"/>
  </cellStyleXfs>
  <cellXfs count="36">
    <xf numFmtId="0" fontId="0" fillId="0" borderId="0" xfId="0"/>
    <xf numFmtId="0" fontId="0" fillId="0" borderId="0" xfId="0" applyFont="1"/>
    <xf numFmtId="9" fontId="0" fillId="0" borderId="0" xfId="0" applyNumberFormat="1" applyFont="1"/>
    <xf numFmtId="165" fontId="0" fillId="0" borderId="0" xfId="0" applyNumberFormat="1" applyFont="1"/>
    <xf numFmtId="10" fontId="0" fillId="0" borderId="0" xfId="0" applyNumberFormat="1" applyFont="1"/>
    <xf numFmtId="2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/>
    </xf>
    <xf numFmtId="0" fontId="4" fillId="0" borderId="1" xfId="0" applyFont="1" applyFill="1" applyBorder="1"/>
    <xf numFmtId="2" fontId="4" fillId="0" borderId="1" xfId="0" applyNumberFormat="1" applyFont="1" applyFill="1" applyBorder="1"/>
    <xf numFmtId="1" fontId="4" fillId="0" borderId="1" xfId="0" applyNumberFormat="1" applyFont="1" applyFill="1" applyBorder="1"/>
    <xf numFmtId="0" fontId="5" fillId="0" borderId="1" xfId="0" applyFont="1" applyFill="1" applyBorder="1" applyAlignment="1">
      <alignment horizontal="left"/>
    </xf>
    <xf numFmtId="0" fontId="5" fillId="0" borderId="1" xfId="0" applyFont="1" applyFill="1" applyBorder="1"/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/>
    </xf>
    <xf numFmtId="0" fontId="4" fillId="0" borderId="0" xfId="0" applyFont="1" applyFill="1" applyBorder="1"/>
    <xf numFmtId="0" fontId="6" fillId="0" borderId="0" xfId="0" applyFont="1"/>
    <xf numFmtId="0" fontId="0" fillId="0" borderId="1" xfId="0" applyFont="1" applyBorder="1"/>
    <xf numFmtId="0" fontId="4" fillId="2" borderId="1" xfId="0" applyFont="1" applyFill="1" applyBorder="1"/>
    <xf numFmtId="2" fontId="4" fillId="2" borderId="1" xfId="0" applyNumberFormat="1" applyFont="1" applyFill="1" applyBorder="1"/>
    <xf numFmtId="0" fontId="1" fillId="0" borderId="1" xfId="0" applyFont="1" applyBorder="1"/>
    <xf numFmtId="2" fontId="0" fillId="0" borderId="1" xfId="0" applyNumberFormat="1" applyFont="1" applyBorder="1"/>
    <xf numFmtId="2" fontId="1" fillId="0" borderId="1" xfId="0" applyNumberFormat="1" applyFont="1" applyBorder="1"/>
    <xf numFmtId="0" fontId="5" fillId="0" borderId="0" xfId="0" applyFont="1" applyFill="1" applyBorder="1" applyAlignment="1">
      <alignment horizontal="left"/>
    </xf>
    <xf numFmtId="0" fontId="5" fillId="0" borderId="0" xfId="0" applyFont="1" applyFill="1" applyBorder="1"/>
    <xf numFmtId="2" fontId="4" fillId="0" borderId="0" xfId="0" applyNumberFormat="1" applyFont="1" applyFill="1" applyBorder="1"/>
    <xf numFmtId="1" fontId="4" fillId="0" borderId="0" xfId="0" applyNumberFormat="1" applyFont="1" applyFill="1" applyBorder="1"/>
    <xf numFmtId="0" fontId="1" fillId="0" borderId="1" xfId="0" applyFont="1" applyBorder="1" applyAlignment="1">
      <alignment horizontal="center" vertical="center" wrapText="1"/>
    </xf>
    <xf numFmtId="0" fontId="0" fillId="0" borderId="0" xfId="0" applyFont="1" applyAlignment="1">
      <alignment wrapText="1"/>
    </xf>
    <xf numFmtId="1" fontId="0" fillId="0" borderId="0" xfId="0" applyNumberFormat="1" applyFont="1"/>
    <xf numFmtId="2" fontId="0" fillId="0" borderId="0" xfId="0" applyNumberFormat="1" applyFont="1"/>
    <xf numFmtId="0" fontId="7" fillId="0" borderId="2" xfId="0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2" fontId="5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/>
  </cellXfs>
  <cellStyles count="3">
    <cellStyle name="Comma 2" xfId="2"/>
    <cellStyle name="Normal" xfId="0" builtinId="0"/>
    <cellStyle name="Normal 6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I29"/>
  <sheetViews>
    <sheetView tabSelected="1" zoomScaleNormal="100" workbookViewId="0">
      <selection activeCell="P11" sqref="P11"/>
    </sheetView>
  </sheetViews>
  <sheetFormatPr defaultRowHeight="15" x14ac:dyDescent="0.25"/>
  <cols>
    <col min="1" max="1" width="17.28515625" style="1" customWidth="1"/>
    <col min="2" max="7" width="16.28515625" style="1" customWidth="1"/>
    <col min="8" max="8" width="15.42578125" style="1" customWidth="1"/>
    <col min="9" max="9" width="13.140625" style="1" customWidth="1"/>
    <col min="10" max="16384" width="9.140625" style="1"/>
  </cols>
  <sheetData>
    <row r="1" spans="1:9" ht="19.5" thickBot="1" x14ac:dyDescent="0.3">
      <c r="A1" s="31" t="s">
        <v>21</v>
      </c>
      <c r="B1" s="32"/>
      <c r="C1" s="32"/>
      <c r="D1" s="32"/>
      <c r="E1" s="32"/>
      <c r="F1" s="32"/>
      <c r="G1" s="33"/>
    </row>
    <row r="3" spans="1:9" ht="30" x14ac:dyDescent="0.25">
      <c r="A3" s="5" t="s">
        <v>8</v>
      </c>
      <c r="B3" s="34" t="s">
        <v>14</v>
      </c>
      <c r="C3" s="35"/>
      <c r="D3" s="34" t="s">
        <v>9</v>
      </c>
      <c r="E3" s="35"/>
      <c r="F3" s="34" t="s">
        <v>17</v>
      </c>
      <c r="G3" s="34" t="s">
        <v>22</v>
      </c>
    </row>
    <row r="4" spans="1:9" ht="45" x14ac:dyDescent="0.25">
      <c r="A4" s="20" t="s">
        <v>12</v>
      </c>
      <c r="B4" s="6" t="s">
        <v>13</v>
      </c>
      <c r="C4" s="6" t="s">
        <v>2</v>
      </c>
      <c r="D4" s="5" t="s">
        <v>15</v>
      </c>
      <c r="E4" s="5" t="s">
        <v>16</v>
      </c>
      <c r="F4" s="35"/>
      <c r="G4" s="35"/>
    </row>
    <row r="5" spans="1:9" x14ac:dyDescent="0.25">
      <c r="A5" s="7">
        <v>2014</v>
      </c>
      <c r="B5" s="8">
        <v>100</v>
      </c>
      <c r="C5" s="8">
        <v>94</v>
      </c>
      <c r="D5" s="18"/>
      <c r="E5" s="18"/>
      <c r="F5" s="19">
        <f>D18</f>
        <v>6.58</v>
      </c>
      <c r="G5" s="18"/>
      <c r="H5" s="30"/>
    </row>
    <row r="6" spans="1:9" x14ac:dyDescent="0.25">
      <c r="A6" s="7">
        <v>2015</v>
      </c>
      <c r="B6" s="8">
        <v>100</v>
      </c>
      <c r="C6" s="8">
        <v>94</v>
      </c>
      <c r="D6" s="18"/>
      <c r="E6" s="18"/>
      <c r="F6" s="19">
        <f>F5+D19</f>
        <v>13.16</v>
      </c>
      <c r="G6" s="18"/>
      <c r="H6" s="30"/>
    </row>
    <row r="7" spans="1:9" x14ac:dyDescent="0.25">
      <c r="A7" s="7">
        <v>2016</v>
      </c>
      <c r="B7" s="8">
        <v>100</v>
      </c>
      <c r="C7" s="8">
        <v>94</v>
      </c>
      <c r="D7" s="18"/>
      <c r="E7" s="18"/>
      <c r="F7" s="19">
        <f>F6+D20</f>
        <v>32.900000000000006</v>
      </c>
      <c r="G7" s="18"/>
      <c r="H7" s="30"/>
    </row>
    <row r="8" spans="1:9" x14ac:dyDescent="0.25">
      <c r="A8" s="7">
        <v>2017</v>
      </c>
      <c r="B8" s="8">
        <v>100</v>
      </c>
      <c r="C8" s="8">
        <v>94</v>
      </c>
      <c r="D8" s="7">
        <v>2014</v>
      </c>
      <c r="E8" s="10">
        <v>94</v>
      </c>
      <c r="F8" s="9">
        <f>F7+D21</f>
        <v>50.172500000000007</v>
      </c>
      <c r="G8" s="9">
        <f>+E8-F8</f>
        <v>43.827499999999993</v>
      </c>
      <c r="H8" s="29"/>
    </row>
    <row r="9" spans="1:9" x14ac:dyDescent="0.25">
      <c r="A9" s="7">
        <v>2018</v>
      </c>
      <c r="B9" s="8">
        <v>100</v>
      </c>
      <c r="C9" s="8">
        <v>94</v>
      </c>
      <c r="D9" s="8" t="s">
        <v>3</v>
      </c>
      <c r="E9" s="10">
        <v>188</v>
      </c>
      <c r="F9" s="9">
        <f>F8+D22</f>
        <v>68.267500000000013</v>
      </c>
      <c r="G9" s="9">
        <f t="shared" ref="G9:G13" si="0">+E9-F9</f>
        <v>119.73249999999999</v>
      </c>
      <c r="H9" s="29"/>
    </row>
    <row r="10" spans="1:9" x14ac:dyDescent="0.25">
      <c r="A10" s="7">
        <v>2019</v>
      </c>
      <c r="B10" s="8">
        <v>100</v>
      </c>
      <c r="C10" s="8">
        <v>94</v>
      </c>
      <c r="D10" s="8" t="s">
        <v>4</v>
      </c>
      <c r="E10" s="10">
        <v>282</v>
      </c>
      <c r="F10" s="9">
        <f>F9+D23</f>
        <v>87.185000000000016</v>
      </c>
      <c r="G10" s="9">
        <f t="shared" si="0"/>
        <v>194.815</v>
      </c>
      <c r="H10" s="29"/>
    </row>
    <row r="11" spans="1:9" x14ac:dyDescent="0.25">
      <c r="A11" s="7">
        <v>2020</v>
      </c>
      <c r="B11" s="8">
        <v>100</v>
      </c>
      <c r="C11" s="8">
        <v>94</v>
      </c>
      <c r="D11" s="8" t="s">
        <v>5</v>
      </c>
      <c r="E11" s="10">
        <v>376</v>
      </c>
      <c r="F11" s="9">
        <f>+F10+D24</f>
        <v>106.92500000000001</v>
      </c>
      <c r="G11" s="9">
        <f t="shared" si="0"/>
        <v>269.07499999999999</v>
      </c>
      <c r="H11" s="30"/>
      <c r="I11" s="30"/>
    </row>
    <row r="12" spans="1:9" x14ac:dyDescent="0.25">
      <c r="A12" s="7">
        <v>2021</v>
      </c>
      <c r="B12" s="8"/>
      <c r="C12" s="8"/>
      <c r="D12" s="8" t="s">
        <v>6</v>
      </c>
      <c r="E12" s="10">
        <v>470</v>
      </c>
      <c r="F12" s="9">
        <f>F11+D25</f>
        <v>127.92500000000001</v>
      </c>
      <c r="G12" s="9">
        <f t="shared" si="0"/>
        <v>342.07499999999999</v>
      </c>
      <c r="H12" s="30"/>
      <c r="I12" s="30"/>
    </row>
    <row r="13" spans="1:9" x14ac:dyDescent="0.25">
      <c r="A13" s="11">
        <v>2022</v>
      </c>
      <c r="B13" s="12"/>
      <c r="C13" s="8"/>
      <c r="D13" s="8" t="s">
        <v>7</v>
      </c>
      <c r="E13" s="8">
        <v>564</v>
      </c>
      <c r="F13" s="9">
        <f>F12+D26</f>
        <v>148.92500000000001</v>
      </c>
      <c r="G13" s="9">
        <f t="shared" si="0"/>
        <v>415.07499999999999</v>
      </c>
      <c r="H13" s="29"/>
    </row>
    <row r="14" spans="1:9" ht="15.75" thickBot="1" x14ac:dyDescent="0.3">
      <c r="A14" s="23"/>
      <c r="B14" s="24"/>
      <c r="C14" s="15"/>
      <c r="D14" s="15"/>
      <c r="E14" s="15"/>
      <c r="F14" s="25"/>
      <c r="G14" s="26"/>
    </row>
    <row r="15" spans="1:9" ht="19.5" thickBot="1" x14ac:dyDescent="0.3">
      <c r="A15" s="31" t="s">
        <v>20</v>
      </c>
      <c r="B15" s="32"/>
      <c r="C15" s="32"/>
      <c r="D15" s="32"/>
      <c r="E15" s="32"/>
      <c r="F15" s="32"/>
      <c r="G15" s="33"/>
    </row>
    <row r="17" spans="1:7" s="28" customFormat="1" ht="30" x14ac:dyDescent="0.25">
      <c r="A17" s="27" t="s">
        <v>12</v>
      </c>
      <c r="B17" s="27" t="s">
        <v>0</v>
      </c>
      <c r="C17" s="27" t="s">
        <v>1</v>
      </c>
      <c r="D17" s="27" t="s">
        <v>19</v>
      </c>
    </row>
    <row r="18" spans="1:7" x14ac:dyDescent="0.25">
      <c r="A18" s="17">
        <v>2014</v>
      </c>
      <c r="B18" s="21">
        <v>6.58</v>
      </c>
      <c r="C18" s="21">
        <v>0</v>
      </c>
      <c r="D18" s="21">
        <f>B18+C18</f>
        <v>6.58</v>
      </c>
      <c r="F18" s="16" t="s">
        <v>0</v>
      </c>
      <c r="G18" s="16"/>
    </row>
    <row r="19" spans="1:7" x14ac:dyDescent="0.25">
      <c r="A19" s="17">
        <v>2015</v>
      </c>
      <c r="B19" s="21">
        <v>6.58</v>
      </c>
      <c r="C19" s="21">
        <v>0</v>
      </c>
      <c r="D19" s="21">
        <f t="shared" ref="D19:D26" si="1">B19+C19</f>
        <v>6.58</v>
      </c>
      <c r="F19" s="1" t="s">
        <v>10</v>
      </c>
      <c r="G19" s="2">
        <v>0.01</v>
      </c>
    </row>
    <row r="20" spans="1:7" x14ac:dyDescent="0.25">
      <c r="A20" s="17">
        <v>2016</v>
      </c>
      <c r="B20" s="21">
        <v>6.58</v>
      </c>
      <c r="C20" s="21">
        <v>13.16</v>
      </c>
      <c r="D20" s="21">
        <f t="shared" si="1"/>
        <v>19.740000000000002</v>
      </c>
      <c r="F20" s="16" t="s">
        <v>1</v>
      </c>
      <c r="G20" s="16"/>
    </row>
    <row r="21" spans="1:7" x14ac:dyDescent="0.25">
      <c r="A21" s="17">
        <v>2017</v>
      </c>
      <c r="B21" s="21"/>
      <c r="C21" s="21">
        <v>17.272500000000001</v>
      </c>
      <c r="D21" s="21">
        <f t="shared" si="1"/>
        <v>17.272500000000001</v>
      </c>
      <c r="F21" s="13">
        <v>2016</v>
      </c>
      <c r="G21" s="2">
        <v>0.02</v>
      </c>
    </row>
    <row r="22" spans="1:7" x14ac:dyDescent="0.25">
      <c r="A22" s="17">
        <v>2018</v>
      </c>
      <c r="B22" s="21"/>
      <c r="C22" s="21">
        <v>18.094999999999999</v>
      </c>
      <c r="D22" s="21">
        <f t="shared" si="1"/>
        <v>18.094999999999999</v>
      </c>
      <c r="F22" s="13">
        <v>2017</v>
      </c>
      <c r="G22" s="3">
        <v>2.6249999999999999E-2</v>
      </c>
    </row>
    <row r="23" spans="1:7" x14ac:dyDescent="0.25">
      <c r="A23" s="17">
        <v>2019</v>
      </c>
      <c r="B23" s="21"/>
      <c r="C23" s="21">
        <v>18.9175</v>
      </c>
      <c r="D23" s="21">
        <f t="shared" si="1"/>
        <v>18.9175</v>
      </c>
      <c r="F23" s="14">
        <v>2018</v>
      </c>
      <c r="G23" s="4">
        <v>2.75E-2</v>
      </c>
    </row>
    <row r="24" spans="1:7" x14ac:dyDescent="0.25">
      <c r="A24" s="17">
        <v>2020</v>
      </c>
      <c r="B24" s="21"/>
      <c r="C24" s="21">
        <v>19.739999999999998</v>
      </c>
      <c r="D24" s="21">
        <f t="shared" si="1"/>
        <v>19.739999999999998</v>
      </c>
      <c r="F24" s="14">
        <v>2019</v>
      </c>
      <c r="G24" s="3">
        <v>2.8750000000000001E-2</v>
      </c>
    </row>
    <row r="25" spans="1:7" x14ac:dyDescent="0.25">
      <c r="A25" s="17">
        <v>2021</v>
      </c>
      <c r="B25" s="21"/>
      <c r="C25" s="21">
        <f>G25*700</f>
        <v>21</v>
      </c>
      <c r="D25" s="21">
        <f t="shared" si="1"/>
        <v>21</v>
      </c>
      <c r="F25" s="15" t="s">
        <v>11</v>
      </c>
      <c r="G25" s="2">
        <v>0.03</v>
      </c>
    </row>
    <row r="26" spans="1:7" x14ac:dyDescent="0.25">
      <c r="A26" s="17">
        <v>2022</v>
      </c>
      <c r="B26" s="21"/>
      <c r="C26" s="21">
        <f>G25*700</f>
        <v>21</v>
      </c>
      <c r="D26" s="21">
        <f t="shared" si="1"/>
        <v>21</v>
      </c>
    </row>
    <row r="27" spans="1:7" x14ac:dyDescent="0.25">
      <c r="A27" s="20" t="s">
        <v>18</v>
      </c>
      <c r="B27" s="22">
        <v>19.740000000000002</v>
      </c>
      <c r="C27" s="22">
        <f>SUM(C18:C26)</f>
        <v>129.185</v>
      </c>
      <c r="D27" s="22">
        <f>SUM(D18:D26)</f>
        <v>148.92500000000001</v>
      </c>
    </row>
    <row r="29" spans="1:7" s="16" customFormat="1" x14ac:dyDescent="0.25">
      <c r="A29" s="16" t="s">
        <v>23</v>
      </c>
    </row>
  </sheetData>
  <mergeCells count="6">
    <mergeCell ref="A15:G15"/>
    <mergeCell ref="A1:G1"/>
    <mergeCell ref="B3:C3"/>
    <mergeCell ref="D3:E3"/>
    <mergeCell ref="F3:F4"/>
    <mergeCell ref="G3:G4"/>
  </mergeCells>
  <pageMargins left="0.23622047244094491" right="0.23622047244094491" top="0.74803149606299213" bottom="0.74803149606299213" header="0.31496062992125984" footer="0.31496062992125984"/>
  <pageSetup paperSize="9" orientation="landscape" r:id="rId1"/>
  <headerFooter>
    <oddHeader xml:space="preserve">&amp;LEGESIF_17-0012-01 annex&amp;CFiche 1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Methodology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2017-08-30T11:35:03Z</dcterms:created>
  <dcterms:modified xsi:type="dcterms:W3CDTF">2017-08-30T12:17:45Z</dcterms:modified>
</cp:coreProperties>
</file>